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S586750\Desktop\"/>
    </mc:Choice>
  </mc:AlternateContent>
  <bookViews>
    <workbookView xWindow="31170" yWindow="1605" windowWidth="21600" windowHeight="1138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別紙1!$A$1:$AX$36</definedName>
    <definedName name="_xlnm.Print_Area" localSheetId="3">別紙2!$A$1:$AX$53</definedName>
    <definedName name="_xlnm.Print_Area" localSheetId="4">別紙3!$A$1:$AX$159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8" i="11" l="1"/>
  <c r="AY397" i="11"/>
  <c r="AY337" i="11"/>
  <c r="AY341" i="11"/>
  <c r="AY332" i="11"/>
  <c r="AY326" i="11"/>
  <c r="AY323" i="11"/>
  <c r="AY329" i="11"/>
  <c r="AY327" i="11"/>
  <c r="AY333" i="11"/>
  <c r="AY322" i="11"/>
  <c r="AY328" i="11"/>
  <c r="AY336" i="11"/>
  <c r="AY324" i="11"/>
  <c r="AY330" i="11"/>
  <c r="AY338" i="11"/>
  <c r="AY69"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142" i="11" l="1"/>
  <c r="AY202" i="11"/>
  <c r="AY198" i="11"/>
  <c r="AY175" i="11"/>
  <c r="AY151" i="11"/>
  <c r="AY152" i="11"/>
  <c r="AY154" i="11"/>
  <c r="AY155" i="11"/>
  <c r="AY141" i="11"/>
  <c r="AY144" i="11"/>
  <c r="AY121" i="11"/>
  <c r="AY115" i="11"/>
  <c r="AY116" i="11"/>
  <c r="AY176" i="11"/>
  <c r="AY193" i="11"/>
  <c r="AY203" i="11"/>
  <c r="AY209" i="11"/>
  <c r="AY101" i="11"/>
  <c r="AY117" i="11"/>
  <c r="AY123" i="11"/>
  <c r="AY129" i="11"/>
  <c r="AY153" i="11"/>
  <c r="AY164" i="11"/>
  <c r="AY143" i="11"/>
  <c r="AY135" i="11"/>
  <c r="AY171" i="11"/>
  <c r="AY177" i="11"/>
  <c r="AY204" i="11"/>
  <c r="AY210" i="11"/>
  <c r="AY178" i="11"/>
  <c r="AY205" i="11"/>
  <c r="AY211" i="11"/>
  <c r="AY128" i="11"/>
  <c r="AY163" i="11"/>
  <c r="AY118" i="11"/>
  <c r="AY124" i="11"/>
  <c r="AY130" i="11"/>
  <c r="AY206" i="11"/>
  <c r="AY212" i="11"/>
  <c r="AY113" i="11"/>
  <c r="AY119" i="11"/>
  <c r="AY125" i="11"/>
  <c r="AY145"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5" i="11" l="1"/>
  <c r="AY94" i="11"/>
  <c r="AY97" i="11"/>
  <c r="AY79" i="11"/>
  <c r="AY83" i="11"/>
  <c r="AY85" i="11"/>
  <c r="AY82" i="11"/>
  <c r="AY89" i="11"/>
  <c r="AY91" i="11"/>
  <c r="AY80" i="11"/>
  <c r="AY86" i="11"/>
  <c r="AY92" i="11"/>
  <c r="AY81" i="11"/>
  <c r="AY87"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<sst xmlns="http://schemas.openxmlformats.org/spreadsheetml/2006/main" count="2577" uniqueCount="920">
  <si>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</si>
  <si>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</si>
  <si>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</si>
  <si>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</si>
  <si>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</si>
  <si>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</si>
  <si>
    <t>）</t>
    <phoneticPr fontId="5"/>
  </si>
  <si>
    <t>事業名</t>
    <rPh sb="0" eb="2">
      <t>ジギョウ</t>
    </rPh>
    <rPh sb="2" eb="3">
      <t>メイ</t>
    </rPh>
    <phoneticPr fontId="5"/>
  </si>
  <si>
    <t>原子力災害による被災事業者の自立等支援事業</t>
  </si>
  <si>
    <t>担当部局庁</t>
    <phoneticPr fontId="5"/>
  </si>
  <si>
    <t>作成責任者</t>
    <rPh sb="0" eb="2">
      <t>サクセイ</t>
    </rPh>
    <rPh sb="2" eb="5">
      <t>セキニンシャ</t>
    </rPh>
    <phoneticPr fontId="5"/>
  </si>
  <si>
    <t>事業開始年度</t>
    <rPh sb="4" eb="6">
      <t>ネンド</t>
    </rPh>
    <phoneticPr fontId="5"/>
  </si>
  <si>
    <t>平成27年度</t>
  </si>
  <si>
    <t>事業終了
（予定）年度</t>
    <rPh sb="0" eb="2">
      <t>ジギョウ</t>
    </rPh>
    <rPh sb="2" eb="4">
      <t>シュウリョウ</t>
    </rPh>
    <rPh sb="6" eb="8">
      <t>ヨテイ</t>
    </rPh>
    <rPh sb="9" eb="11">
      <t>ネンド</t>
    </rPh>
    <phoneticPr fontId="5"/>
  </si>
  <si>
    <t>令和12年度</t>
  </si>
  <si>
    <t>担当課室</t>
    <rPh sb="0" eb="2">
      <t>タントウ</t>
    </rPh>
    <rPh sb="2" eb="3">
      <t>カ</t>
    </rPh>
    <rPh sb="3" eb="4">
      <t>シツ</t>
    </rPh>
    <phoneticPr fontId="5"/>
  </si>
  <si>
    <t>統括官付参事官（予算・会計担当）</t>
  </si>
  <si>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</si>
  <si>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</si>
  <si>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</si>
  <si>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</si>
  <si>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</si>
  <si>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○平成28年度以降の復旧・復興事業について（平成27年6月24日復興推進会議決定）
○原子力災害からの福島復興の加速のための基本指針（平成28年12月20日閣議決定）
○「復興・創生期間」後における東日本大震災からの復興の基本方針（令和元年12月20日閣議決定）
○「復興・創生期間」後における東日本大震災からの復興の基本方針の変更について（令和３年３月９日閣議決定）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</si>
  <si>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</si>
  <si>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</si>
  <si>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</si>
  <si>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避難指示等の対象となった福島県浜通り地域等１２市町村の被災事業者の帰還・事業再開・自立を促進し、まちの復興及び地域経済の再生を図ることを目的とします。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</si>
  <si>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</si>
  <si>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原子力被災事業者の帰還・事業再開・自立に向けた支援、交流人口拡大等の事業環境整備、そのための支援体制の構築に向けて、以下の取組を行います。
（１）中小・小規模事業者の事業再開等支援事業【基金】
　中小・小規模事業者の事業再開に要する設備投資等の費用の一部補助（補助率：1/3～4/5）や、創業等に要する設備投資等の費用の一部を補助する（補助率：2/3～3/4）。
（２）人材確保支援事業【委託】
　被災事業者等の人材確保や採用力の向上を支援する。
（３）6次産業化等へ向けた事業者間マッチング等支援事業【委託】
　小売・流通事業者等とのマッチング等を通じて新たな販路開拓や新商品開発を支援する。
（４）官民合同チーム専門家支援事業【基金】
　（公社）福島相双復興推進機構が、被災事業者等を個別訪問し、個々の課題に応じて、事業再開、承継・転業等のコンサルティング支援を行う。
（５）事業再開・帰還促進交付金【基金】
　①被災１２市町村に交付金を交付し、地域の実情を踏まえ、被災事業者が帰還しやすい環境整備に向けた需要喚起等の取組を行う。
　②被災１２市町村の交流人口拡大、来訪者による消費拡大を図るため、誘客コンテンツの開発等の費用の一部を補助するほか（補助率：1/3ｰ9/10）、来訪者を対象とした消費喚起策を行う。
（６）輸送等手段の確保支援事業【補助】
　生活関連商品の提供に必要となる輸送事業等に要する費用の一部を補助する（補助率：定額、3/4）。
（７）つながり創出を通じた地域活性化支援事業【補助】
　地域コミュニティの再生や地域経済の活性化につながる取組に要する費用を補助する（補助率：定額）。
（８）創業促進・企業誘致に向けた環境整備事業【委託】
　創業等の環境整備を図るため、創業者向けのセミナー、地域支援機関と連携したイベント等を実施する。
（９）商工会議所・商工会の広域的な連携強化事業【委託】
　被災12市町村の商工会議所・商工会の広域的な連携を強化し、事業者間の連携の促進、相談対応・セミナー等を実施する。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</si>
  <si>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</si>
  <si>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</si>
  <si>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</si>
  <si>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</si>
  <si>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</si>
  <si>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</si>
  <si>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</si>
  <si>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</si>
  <si>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</si>
  <si>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</si>
  <si>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</si>
  <si>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</si>
  <si>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</si>
  <si>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</si>
  <si>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</si>
  <si>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</si>
  <si>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</si>
  <si>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</si>
  <si>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</si>
  <si>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</si>
  <si>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</si>
  <si>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</si>
  <si>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地域経済産業活性化対策委託費</t>
  </si>
  <si>
    <t>事業再開・帰還促進交付金について、既存の基金残高を踏まえ、必要額のみを積み増すこととしたため。</t>
    <rPh sb="0" eb="2">
      <t>ジギョウ</t>
    </rPh>
    <rPh sb="2" eb="4">
      <t>サイカイ</t>
    </rPh>
    <rPh sb="5" eb="7">
      <t>キカン</t>
    </rPh>
    <rPh sb="7" eb="9">
      <t>ソクシン</t>
    </rPh>
    <rPh sb="9" eb="12">
      <t>コウフキン</t>
    </rPh>
    <rPh sb="17" eb="19">
      <t>キゾン</t>
    </rPh>
    <rPh sb="20" eb="22">
      <t>キキン</t>
    </rPh>
    <rPh sb="22" eb="24">
      <t>ザンダカ</t>
    </rPh>
    <rPh sb="25" eb="26">
      <t>フ</t>
    </rPh>
    <rPh sb="29" eb="32">
      <t>ヒツヨウガク</t>
    </rPh>
    <rPh sb="35" eb="36">
      <t>ツ</t>
    </rPh>
    <rPh sb="37" eb="38">
      <t>マ</t>
    </rPh>
    <phoneticPr fontId="5"/>
  </si>
  <si>
    <t>地域経済産業活性化対策費補助金</t>
  </si>
  <si>
    <t>活動内容
（アクティビティ）</t>
    <phoneticPr fontId="5"/>
  </si>
  <si>
    <t>１２市町村の被災事業者等を対象に、事業再開に係る設備投資等の支援を実施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</si>
  <si>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</si>
  <si>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</si>
  <si>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</si>
  <si>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</si>
  <si>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</si>
  <si>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</si>
  <si>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</si>
  <si>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被災事業者の帰還・事業再開を促進します</t>
  </si>
  <si>
    <t>設備投資の支援件数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</si>
  <si>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</si>
  <si>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</si>
  <si>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</si>
  <si>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</si>
  <si>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</si>
  <si>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</si>
  <si>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補助金の補助総額（X）／補助金交付件数（Y)　　　　　　　</t>
    <phoneticPr fontId="5"/>
  </si>
  <si>
    <t>百万円</t>
  </si>
  <si>
    <t>計算式</t>
    <rPh sb="0" eb="2">
      <t>ケイサン</t>
    </rPh>
    <rPh sb="2" eb="3">
      <t>シキ</t>
    </rPh>
    <phoneticPr fontId="5"/>
  </si>
  <si>
    <t>　　 X/Y</t>
    <phoneticPr fontId="5"/>
  </si>
  <si>
    <t>1083/114</t>
  </si>
  <si>
    <t>1236/116</t>
  </si>
  <si>
    <t>837/71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</si>
  <si>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</si>
  <si>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</si>
  <si>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</si>
  <si>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</si>
  <si>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</si>
  <si>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</si>
  <si>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</si>
  <si>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令和４年度～令和12年度までに帰還・事業再開を希望する530事業者の帰還・事業再開を目指します</t>
  </si>
  <si>
    <t>帰還・事業再開者数</t>
  </si>
  <si>
    <t>成果実績</t>
    <rPh sb="0" eb="2">
      <t>セイカ</t>
    </rPh>
    <rPh sb="2" eb="4">
      <t>ジッセキ</t>
    </rPh>
    <phoneticPr fontId="5"/>
  </si>
  <si>
    <t>者</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</si>
  <si>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</si>
  <si>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</si>
  <si>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</si>
  <si>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</si>
  <si>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成果目標及び成果実績（アウトカム）は【別紙１】に記載。</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</si>
  <si>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</si>
  <si>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</si>
  <si>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</si>
  <si>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</si>
  <si>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</si>
  <si>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</si>
  <si>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</si>
  <si>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</si>
  <si>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１２市町村における創業等に係る設備投資の支援を実施。</t>
  </si>
  <si>
    <t>福島県被災12市町村における創業等を促進します</t>
  </si>
  <si>
    <t>28/12</t>
  </si>
  <si>
    <t>98/26</t>
  </si>
  <si>
    <t>138/29</t>
  </si>
  <si>
    <t>令和４年度～令和12年度までに700件の創業等を目指します</t>
    <phoneticPr fontId="5"/>
  </si>
  <si>
    <t>本事業の対象事業者の創業等の件数</t>
    <phoneticPr fontId="5"/>
  </si>
  <si>
    <t>１２市町村の被災事業者等を対象に、人材確保の支援を実施。</t>
  </si>
  <si>
    <t>被災事業者等の人材確保を支援します</t>
  </si>
  <si>
    <t>人材確保人数</t>
  </si>
  <si>
    <t>人</t>
  </si>
  <si>
    <t>事業費総額 （X）／人材確保の支援件数（Y)　　　　　　　</t>
    <phoneticPr fontId="5"/>
  </si>
  <si>
    <t>595/689</t>
  </si>
  <si>
    <t>643/725</t>
  </si>
  <si>
    <t>398/739</t>
    <phoneticPr fontId="5"/>
  </si>
  <si>
    <t>令和４年度～令和12年度までに、7,600名（P）の新規雇用者の獲得を目指します</t>
  </si>
  <si>
    <t>本事業の対象事業者による人材獲得人数</t>
  </si>
  <si>
    <t>１２市町村の被災事業者等を対象に、販路拡大の支援を実施。</t>
  </si>
  <si>
    <t>被災事業者等の販路開拓を支援します。</t>
  </si>
  <si>
    <t>販路開拓の支援事業者数</t>
  </si>
  <si>
    <t>事業費総額（X）／支援事業者数（Y)　　　　　　　　　　　　　</t>
    <phoneticPr fontId="5"/>
  </si>
  <si>
    <t>　370/106</t>
  </si>
  <si>
    <t>　400/98</t>
  </si>
  <si>
    <t>　520/109</t>
  </si>
  <si>
    <t>令和４年度～令和７年度までに、300件（P）の販路開拓支援を目指します</t>
  </si>
  <si>
    <t>本事業の対象事業者の販路開拓事業者数（成約事業者数）</t>
  </si>
  <si>
    <t>１２市町村の被災事業者等を対象に、コンサルティング支援を実施</t>
  </si>
  <si>
    <t>被災事業者等の個別課題に対応するための支援をします。</t>
  </si>
  <si>
    <t>コンサル支援者数</t>
  </si>
  <si>
    <t>回</t>
  </si>
  <si>
    <t>事業費総額（X）／コンサル支援者数（Y)</t>
    <phoneticPr fontId="5"/>
  </si>
  <si>
    <t>2,026/608</t>
  </si>
  <si>
    <t>1,767/555</t>
  </si>
  <si>
    <t>1,438/462</t>
  </si>
  <si>
    <t>令和４年度～令和７年度までに、○○者（P）への事業再開支援を目指します</t>
  </si>
  <si>
    <t>官民合同チームが確認できた帰還・事業再開した事業者数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</si>
  <si>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</si>
  <si>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</si>
  <si>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</si>
  <si>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</si>
  <si>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</si>
  <si>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</si>
  <si>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</si>
  <si>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</si>
  <si>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</si>
  <si>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</si>
  <si>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</si>
  <si>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</si>
  <si>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</si>
  <si>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</si>
  <si>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</si>
  <si>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</si>
  <si>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rPh sb="2" eb="4">
      <t>チュウショウ</t>
    </rPh>
    <rPh sb="4" eb="6">
      <t>キギョウ</t>
    </rPh>
    <rPh sb="7" eb="9">
      <t>チイキ</t>
    </rPh>
    <rPh sb="9" eb="11">
      <t>ケイザイ</t>
    </rPh>
    <phoneticPr fontId="5"/>
  </si>
  <si>
    <t>施策</t>
    <phoneticPr fontId="5"/>
  </si>
  <si>
    <t>5-5 福島・震災復興</t>
    <rPh sb="4" eb="6">
      <t>フクシマ</t>
    </rPh>
    <rPh sb="7" eb="9">
      <t>シンサイ</t>
    </rPh>
    <rPh sb="9" eb="11">
      <t>フッコウ</t>
    </rPh>
    <phoneticPr fontId="5"/>
  </si>
  <si>
    <t>政策評価書URL</t>
    <rPh sb="0" eb="2">
      <t>セイサク</t>
    </rPh>
    <rPh sb="2" eb="4">
      <t>ヒョウカ</t>
    </rPh>
    <rPh sb="4" eb="5">
      <t>ショ</t>
    </rPh>
    <phoneticPr fontId="5"/>
  </si>
  <si>
    <t>https://www.meti.go.jp/policy/policy_management/seisaku_hyoka/2021/jizen/5-5_jizen.pdf</t>
    <phoneticPr fontId="5"/>
  </si>
  <si>
    <t>該当箇所</t>
    <rPh sb="0" eb="2">
      <t>ガイトウ</t>
    </rPh>
    <rPh sb="2" eb="4">
      <t>カショ</t>
    </rPh>
    <phoneticPr fontId="5"/>
  </si>
  <si>
    <t>P1</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</si>
  <si>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</si>
  <si>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</si>
  <si>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</si>
  <si>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</si>
  <si>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</si>
  <si>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</si>
  <si>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</si>
  <si>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</si>
  <si>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</si>
  <si>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</si>
  <si>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</si>
  <si>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官民合同チームによる約5,700者の個別訪問で得られた事業者の生の声を踏まえた支援策としており、ニーズを的確に反映したものとなっている。</t>
  </si>
  <si>
    <t>地方自治体、民間等に委ねることができない事業なのか。</t>
    <phoneticPr fontId="5"/>
  </si>
  <si>
    <t>国の避難指示等の対象となった被災12市町村は、人口が大幅に減少する等、極めて厳しい事業環境となっており、産業の復興を地方自治体や民間のみで対応することは困難。　　</t>
  </si>
  <si>
    <t>政策目的の達成手段として必要かつ適切な事業か。政策体系の中で優先度の高い事業か。</t>
    <phoneticPr fontId="5"/>
  </si>
  <si>
    <t>「復興・創生期間」後における東日本大震災からの復興の基本方針の変更について（令和３年３月９日閣議決定）等に記載されており、復興政策の中での優先度は高い。</t>
  </si>
  <si>
    <t>事業の効率性</t>
    <phoneticPr fontId="5"/>
  </si>
  <si>
    <t>競争性が確保されているなど支出先の選定は妥当か。　</t>
    <phoneticPr fontId="5"/>
  </si>
  <si>
    <t>公告時期の前倒しにより、事業者の準備期間の確保等に取り組んでいる。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</si>
  <si>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</si>
  <si>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</si>
  <si>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</si>
  <si>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</si>
  <si>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</si>
  <si>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事業の性質、リスクに応じ、受益者負担を導入している。</t>
  </si>
  <si>
    <t>単位当たりコスト等の水準は妥当か。</t>
    <rPh sb="8" eb="9">
      <t>トウ</t>
    </rPh>
    <phoneticPr fontId="5"/>
  </si>
  <si>
    <t>委託事業に関しては、総合評価入札又は企画競争を採用することで効率的な事業遂行を図っている。</t>
  </si>
  <si>
    <t>資金の流れの中間段階での支出は合理的なものとなっているか。</t>
    <phoneticPr fontId="5"/>
  </si>
  <si>
    <t>委託、補助事業者から再委託及び外注を行う場合には、基本的に相見積もりにより競争性を確保しており、また相見積もりを行わない場合には、その要因及び選定理由を精査しており、支出の合理性を確保している。</t>
  </si>
  <si>
    <t>費目・使途が事業目的に即し真に必要なものに限定されているか。</t>
    <phoneticPr fontId="5"/>
  </si>
  <si>
    <t>費目・使途は目的に即し必要なものに限定することを、委託先及び補助先に対し指導を行っている。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</si>
  <si>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</si>
  <si>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</si>
  <si>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</si>
  <si>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</si>
  <si>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各事業の実施に当たっては、官民合同チームの個別訪問及びコンサルティングにより、個別事業者の事情にあわせて、最適な支援策を効果的・効率的に活用できるよう、支援を行っている他、電子申請等を進めている。</t>
  </si>
  <si>
    <t>事業の有効性</t>
    <rPh sb="0" eb="2">
      <t>ジギョウ</t>
    </rPh>
    <rPh sb="3" eb="6">
      <t>ユウコウセイ</t>
    </rPh>
    <phoneticPr fontId="5"/>
  </si>
  <si>
    <t>成果実績は成果目標に見合ったものとなっているか。</t>
    <phoneticPr fontId="5"/>
  </si>
  <si>
    <t>被災事業者の帰還再開・自立へ向けて、人材確保、販路開拓等の支援実績を積み上げており、概ね目標に見合ったものとなっている。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</si>
  <si>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</si>
  <si>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外部審査委員会による審査において、事業の効率性等も評価し、執行している。</t>
  </si>
  <si>
    <t>活動実績は見込みに見合ったものであるか。</t>
    <phoneticPr fontId="5"/>
  </si>
  <si>
    <t>概ね見込みに見合ったものとなっている。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</si>
  <si>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</si>
  <si>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</si>
  <si>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</si>
  <si>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</si>
  <si>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</si>
  <si>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の政策効果を高めるべく、官民合同チームによって集められた被災事業者の生の声を踏まえて、累次の制度見直しを行ってきているところ。各事業の実施においても、官民合同チームの個別訪問やコンサルティング等により、事業者の事情や意向にあわせ、最適な支援策を効果的・効率的に活用できるよう支援を行っている。また、各事業の性質やリスクにあわせ、事業者負担を導入し、効率的な事業執行にも努めている。引き続き、事業・なりわいの再建に向けて着実に進めていく。</t>
  </si>
  <si>
    <t>改善の
方向性</t>
    <rPh sb="0" eb="2">
      <t>カイゼン</t>
    </rPh>
    <rPh sb="4" eb="7">
      <t>ホウコウセイ</t>
    </rPh>
    <phoneticPr fontId="5"/>
  </si>
  <si>
    <t>今後とも、効果的・効率的な執行となっているか、不断の精査を行う。</t>
  </si>
  <si>
    <t>外部有識者の所見</t>
    <rPh sb="0" eb="2">
      <t>ガイブ</t>
    </rPh>
    <rPh sb="2" eb="5">
      <t>ユウシキシャ</t>
    </rPh>
    <rPh sb="6" eb="8">
      <t>ショケン</t>
    </rPh>
    <phoneticPr fontId="5"/>
  </si>
  <si>
    <t>○原子力災害被災地域の復興に向けて、被災事業者の自立に向けた支援を行うことは重要であるが、その成果については、個別のエピソードに基づくものではなく、支援した事業のフォローアップをしっかり行い、継続性に関するデータに基づいて実施していくべきであり、効果的・効率的な事業にしていくことが重要である。
○人材確保支援事業で一者応札となっており、他の事業でも随契がみられることから、競争性を高め、事業の効率性を高めていくべきである。
○一般に地方自治体等に造成された基金については、公益法人等に造成された基金と異なり、基金シートの作成は必要とされていないが、復興事業においては、復興財源を活用して多数の基金が造成されていることを踏まえ、基金事業の透明性・効率性を高める観点から基金を造成している地方自治体等に基金シートの作成を慫慂すべきである。</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</si>
  <si>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</si>
  <si>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</si>
  <si>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公開プロセスで外部有識者に指摘された事項を踏まえ、事業内容を改善するとともに効果的・効率的な事業を行うこと。</t>
    <rPh sb="21" eb="22">
      <t>フ</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</si>
  <si>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</si>
  <si>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rPh sb="0" eb="2">
      <t>ネンド</t>
    </rPh>
    <rPh sb="2" eb="3">
      <t>ナイ</t>
    </rPh>
    <rPh sb="4" eb="6">
      <t>カイゼン</t>
    </rPh>
    <rPh sb="7" eb="9">
      <t>ケントウ</t>
    </rPh>
    <phoneticPr fontId="5"/>
  </si>
  <si>
    <t>○「帰還・事業再開の事業者数」等を新たなアウトカムとして設定し、支援した事業のフォローアップを実施する。また、福島相双復興推進機構による支援情報等の分析を強化し、個別事業者の支援に活用する。
○以下の改善策に取り組み、事業者における入札可否の検討時間を確保するための環境を整え、入札者を増やし実質的な競争性を確保していく。
・資格要件は事業実施に際し最低限必要とされるもののみとするよう精査を行う。
・入札公告から入札説明会、入札説明会から入札までの期日を長期化する。
・新規参入事業者を発掘するため、公正性・公平性の観点を確保しつつ、事業者への声かけや採択評価基準の見直しを実施する。
・入札説明会参加後に入札をしなかった事業者には理由を聞き取り、改善策を検討する。
○地方自治体等に造成された基金の基金シートの作成については、復興庁と協議のうえ対応を検討する。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</si>
  <si>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</si>
  <si>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</si>
  <si>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</si>
  <si>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</si>
  <si>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</si>
  <si>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</si>
  <si>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</si>
  <si>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</si>
  <si>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0167</t>
  </si>
  <si>
    <t>平成29年度</t>
    <rPh sb="0" eb="2">
      <t>ヘイセイ</t>
    </rPh>
    <phoneticPr fontId="5"/>
  </si>
  <si>
    <t>0141</t>
  </si>
  <si>
    <t>平成30年度</t>
    <rPh sb="0" eb="2">
      <t>ヘイセイ</t>
    </rPh>
    <phoneticPr fontId="5"/>
  </si>
  <si>
    <t>0131</t>
  </si>
  <si>
    <t>新31</t>
  </si>
  <si>
    <t>令和2年度</t>
    <rPh sb="0" eb="2">
      <t>レイワ</t>
    </rPh>
    <rPh sb="3" eb="5">
      <t>ネンド</t>
    </rPh>
    <rPh sb="4" eb="5">
      <t>ド</t>
    </rPh>
    <phoneticPr fontId="5"/>
  </si>
  <si>
    <t>新02</t>
  </si>
  <si>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</si>
  <si>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</si>
  <si>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</si>
  <si>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</si>
  <si>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（１）中小・小規模事業者の事業再開等支援事業は、基金の積み増しせず。</t>
    <rPh sb="24" eb="26">
      <t>キキン</t>
    </rPh>
    <rPh sb="27" eb="28">
      <t>ツ</t>
    </rPh>
    <rPh sb="29" eb="30">
      <t>マ</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</si>
  <si>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</si>
  <si>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A.株式会社パソナ</t>
    <phoneticPr fontId="5"/>
  </si>
  <si>
    <t>B.株式会社ジェイアール東日本企画</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</si>
  <si>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</si>
  <si>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</si>
  <si>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</si>
  <si>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再委託費</t>
  </si>
  <si>
    <t>データ分析等</t>
  </si>
  <si>
    <t>再委託費・外注費</t>
  </si>
  <si>
    <t>外注費</t>
  </si>
  <si>
    <t>事業費</t>
  </si>
  <si>
    <t>広告費、旅費等</t>
  </si>
  <si>
    <t>謝金、旅費、会場費</t>
  </si>
  <si>
    <t>人件費</t>
  </si>
  <si>
    <t>事業者支援を行う者の人件費</t>
  </si>
  <si>
    <t>事業者支援を行う受託者の人件費</t>
  </si>
  <si>
    <t>一般管理費</t>
  </si>
  <si>
    <t>C.公益社団法人福島相双復興推進機構</t>
    <phoneticPr fontId="5"/>
  </si>
  <si>
    <t>D.福島県</t>
    <phoneticPr fontId="5"/>
  </si>
  <si>
    <t>被災12市町村の事業者に対するコンサルティングや相談支援に必要な専門家謝金等</t>
  </si>
  <si>
    <t>浜通り地域への来訪者による消費を喚起する事業に係る委託費、コンテンツ開発やマーケティングに対する補助金等</t>
  </si>
  <si>
    <t>管理費</t>
  </si>
  <si>
    <t>基金事業の管理に要する人件費等</t>
  </si>
  <si>
    <t>役務費、旅費等</t>
  </si>
  <si>
    <t>E.双葉町</t>
    <phoneticPr fontId="5"/>
  </si>
  <si>
    <t>F. 株式会社ジェイアール東日本企画</t>
    <phoneticPr fontId="5"/>
  </si>
  <si>
    <t>委託費</t>
  </si>
  <si>
    <t>双葉駅と中野地区間を結ぶバス事業の委託費</t>
  </si>
  <si>
    <t>人件費、補助員人件費、旅費、外注費等</t>
  </si>
  <si>
    <t>嘱託員報酬、諸経費等</t>
  </si>
  <si>
    <t>G.PwCあらた有限責任監査法人</t>
    <rPh sb="8" eb="10">
      <t>ユウゲン</t>
    </rPh>
    <rPh sb="10" eb="12">
      <t>セキニン</t>
    </rPh>
    <rPh sb="12" eb="14">
      <t>カンサ</t>
    </rPh>
    <rPh sb="14" eb="16">
      <t>ホウジン</t>
    </rPh>
    <phoneticPr fontId="5"/>
  </si>
  <si>
    <t>H.福島県商工会連合会</t>
    <phoneticPr fontId="5"/>
  </si>
  <si>
    <t>事業を遂行する受託者の人件費</t>
  </si>
  <si>
    <t>セミナー、旅費、印刷・製本費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</si>
  <si>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</si>
  <si>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</si>
  <si>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</si>
  <si>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</si>
  <si>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</si>
  <si>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</si>
  <si>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</si>
  <si>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</si>
  <si>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</si>
  <si>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</si>
  <si>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</si>
  <si>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株式会社パソナ</t>
  </si>
  <si>
    <t>官民合同チームの個別訪問と連携し、事業者が求める人材ニーズをきめ細かく把握して人材確保を支援。</t>
  </si>
  <si>
    <t>随意契約
（企画競争）</t>
  </si>
  <si>
    <t>B</t>
    <phoneticPr fontId="5"/>
  </si>
  <si>
    <t>株式会社ジェイアール東日本企画</t>
  </si>
  <si>
    <t>販路開拓や新ビジネス創出に向けて、官民合同チームの個別訪問と連携し、専門家の派遣や事業者間マッチングを実施。</t>
  </si>
  <si>
    <t>C</t>
    <phoneticPr fontId="5"/>
  </si>
  <si>
    <t>公益社団法人福島相双復興推進機構</t>
  </si>
  <si>
    <t>事業再開、承継・転業、生活再建等の課題についてコンサルティング支援を実施。</t>
  </si>
  <si>
    <t>補助金等交付</t>
  </si>
  <si>
    <t>D</t>
    <phoneticPr fontId="5"/>
  </si>
  <si>
    <t>福島県　</t>
  </si>
  <si>
    <t>浜通り地域への来訪者による消費を喚起する事業の実施や、コンテンツ開発やマーケティングに対する補助を実施。</t>
  </si>
  <si>
    <t>E</t>
    <phoneticPr fontId="5"/>
  </si>
  <si>
    <t>双葉町</t>
  </si>
  <si>
    <t>JR双葉駅からの2次交通手段としてシャトルバスの運行を実施。</t>
  </si>
  <si>
    <t>公益財団法人ときわ会</t>
  </si>
  <si>
    <t>透析患者の通院のための送迎支援を実施。</t>
  </si>
  <si>
    <t>日化ボード株式会社</t>
  </si>
  <si>
    <t>安定的な物流を実現させるために物流事業者による共同配送を実施。</t>
  </si>
  <si>
    <t>川俣町</t>
  </si>
  <si>
    <t>交通不便地区の解消のため、予約型乗合タクシーの運行を実施。</t>
  </si>
  <si>
    <t>一般財団法人福島なみえ勤労福祉事業団</t>
  </si>
  <si>
    <t>夜間帯の生活支援バスの運行を実施。</t>
  </si>
  <si>
    <t>株式会社浪江新聞販売センター</t>
  </si>
  <si>
    <t>新聞配達、生活用品等購入代行事業を実施。</t>
  </si>
  <si>
    <t>株式会社運喜</t>
  </si>
  <si>
    <t>食料品を中心とした生活関連商品の移動販売事業を実施。</t>
  </si>
  <si>
    <t>秋山製作所</t>
  </si>
  <si>
    <t>安定的な事業継続に資する製品・資材等の共同配送を実施。</t>
  </si>
  <si>
    <t>F</t>
    <phoneticPr fontId="5"/>
  </si>
  <si>
    <t>地域の人と人とのつながり回復を通じ、地域の活性化等に向けた活動の支援を実施。</t>
  </si>
  <si>
    <t>G</t>
    <phoneticPr fontId="5"/>
  </si>
  <si>
    <t>ＰｗＣあらた有限責任監査法人</t>
  </si>
  <si>
    <t>創業・事業展開等が活発に行われる環境を整備するためのコミュニティの創出に向けた企画・運営業務を実施。</t>
  </si>
  <si>
    <t>H</t>
    <phoneticPr fontId="5"/>
  </si>
  <si>
    <t>福島県商工会連合会</t>
  </si>
  <si>
    <t>商工会議所、商工会の広域的な連携強化、セミナー開催等を実施。</t>
  </si>
  <si>
    <t>原町商工会議所</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</si>
  <si>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</si>
  <si>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</si>
  <si>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</si>
  <si>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</si>
  <si>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</si>
  <si>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</si>
  <si>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</si>
  <si>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</si>
  <si>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</si>
  <si>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</si>
  <si>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</si>
  <si>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</si>
  <si>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</si>
  <si>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</si>
  <si>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</si>
  <si>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</si>
  <si>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</si>
  <si>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</si>
  <si>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</si>
  <si>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</si>
  <si>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</si>
  <si>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</si>
  <si>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</si>
  <si>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</si>
  <si>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</si>
  <si>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</si>
  <si>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</si>
  <si>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</si>
  <si>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</si>
  <si>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</si>
  <si>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</si>
  <si>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</si>
  <si>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</si>
  <si>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</si>
  <si>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</si>
  <si>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</si>
  <si>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</si>
  <si>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</si>
  <si>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</si>
  <si>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</si>
  <si>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</si>
  <si>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</si>
  <si>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</si>
  <si>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</si>
  <si>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</si>
  <si>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</si>
  <si>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</si>
  <si>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</si>
  <si>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</si>
  <si>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</si>
  <si>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</si>
  <si>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</si>
  <si>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</si>
  <si>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</si>
  <si>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</si>
  <si>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</si>
  <si>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</si>
  <si>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</si>
  <si>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</si>
  <si>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</si>
  <si>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</si>
  <si>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</si>
  <si>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</si>
  <si>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</si>
  <si>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</si>
  <si>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</si>
  <si>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</si>
  <si>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</si>
  <si>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</si>
  <si>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</si>
  <si>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</si>
  <si>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</si>
  <si>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</si>
  <si>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</si>
  <si>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</si>
  <si>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</si>
  <si>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</si>
  <si>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</si>
  <si>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</si>
  <si>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</si>
  <si>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</si>
  <si>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</si>
  <si>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</si>
  <si>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</si>
  <si>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</si>
  <si>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</si>
  <si>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</si>
  <si>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</si>
  <si>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</si>
  <si>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</si>
  <si>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</si>
  <si>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</si>
  <si>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</si>
  <si>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</si>
  <si>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</si>
  <si>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</si>
  <si>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</si>
  <si>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</si>
  <si>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</si>
  <si>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</si>
  <si>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</si>
  <si>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</si>
  <si>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</si>
  <si>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</si>
  <si>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</si>
  <si>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</si>
  <si>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</si>
  <si>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</si>
  <si>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</si>
  <si>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</si>
  <si>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</si>
  <si>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</si>
  <si>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</si>
  <si>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</si>
  <si>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</si>
  <si>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</si>
  <si>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</si>
  <si>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</si>
  <si>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</si>
  <si>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</si>
  <si>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</si>
  <si>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</si>
  <si>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</si>
  <si>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</si>
  <si>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</si>
  <si>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</si>
  <si>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</si>
  <si>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</si>
  <si>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</si>
  <si>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</si>
  <si>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</si>
  <si>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</si>
  <si>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</si>
  <si>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</si>
  <si>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</si>
  <si>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</si>
  <si>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</si>
  <si>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</si>
  <si>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</si>
  <si>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</si>
  <si>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</si>
  <si>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</si>
  <si>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</si>
  <si>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</si>
  <si>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</si>
  <si>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</si>
  <si>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</si>
  <si>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</si>
  <si>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</si>
  <si>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</si>
  <si>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</si>
  <si>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</si>
  <si>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</si>
  <si>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</si>
  <si>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</si>
  <si>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</si>
  <si>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</si>
  <si>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</si>
  <si>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</si>
  <si>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</si>
  <si>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</si>
  <si>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</si>
  <si>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</si>
  <si>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</si>
  <si>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</si>
  <si>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</si>
  <si>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</si>
  <si>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</si>
  <si>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</si>
  <si>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</si>
  <si>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</si>
  <si>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</si>
  <si>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</si>
  <si>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</si>
  <si>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</si>
  <si>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</si>
  <si>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</si>
  <si>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</si>
  <si>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</si>
  <si>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</si>
  <si>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</si>
  <si>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</si>
  <si>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</si>
  <si>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</si>
  <si>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</si>
  <si>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</si>
  <si>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</si>
  <si>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</si>
  <si>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</si>
  <si>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</si>
  <si>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</si>
  <si>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</si>
  <si>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</si>
  <si>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</si>
  <si>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</si>
  <si>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</si>
  <si>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</si>
  <si>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</si>
  <si>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</si>
  <si>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</si>
  <si>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</si>
  <si>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</si>
  <si>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</si>
  <si>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</si>
  <si>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</si>
  <si>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</si>
  <si>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</si>
  <si>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</si>
  <si>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</si>
  <si>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</si>
  <si>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</si>
  <si>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</si>
  <si>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</si>
  <si>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</si>
  <si>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</si>
  <si>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</si>
  <si>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</si>
  <si>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</si>
  <si>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</si>
  <si>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</si>
  <si>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</si>
  <si>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</si>
  <si>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</si>
  <si>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</si>
  <si>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</si>
  <si>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</si>
  <si>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</si>
  <si>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</si>
  <si>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</si>
  <si>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</si>
  <si>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</si>
  <si>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</si>
  <si>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</si>
  <si>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</si>
  <si>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</si>
  <si>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</si>
  <si>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</si>
  <si>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</si>
  <si>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</si>
  <si>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</si>
  <si>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</si>
  <si>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</si>
  <si>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</si>
  <si>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</si>
  <si>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</si>
  <si>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</si>
  <si>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</si>
  <si>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</si>
  <si>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</si>
  <si>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</si>
  <si>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</si>
  <si>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</si>
  <si>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</si>
  <si>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</si>
  <si>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</si>
  <si>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</si>
  <si>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</si>
  <si>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</si>
  <si>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</si>
  <si>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</si>
  <si>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</si>
  <si>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</si>
  <si>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</si>
  <si>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</si>
  <si>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</si>
  <si>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</si>
  <si>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</si>
  <si>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</si>
  <si>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</si>
  <si>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</si>
  <si>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</si>
  <si>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</si>
  <si>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</si>
  <si>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</si>
  <si>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</si>
  <si>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</si>
  <si>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</si>
  <si>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</si>
  <si>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</si>
  <si>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</si>
  <si>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</si>
  <si>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</si>
  <si>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</si>
  <si>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</si>
  <si>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</si>
  <si>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</si>
  <si>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</si>
  <si>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</si>
  <si>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</si>
  <si>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</si>
  <si>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</si>
  <si>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</si>
  <si>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</si>
  <si>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</si>
  <si>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</si>
  <si>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</si>
  <si>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</si>
  <si>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</si>
  <si>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</si>
  <si>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</si>
  <si>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</si>
  <si>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</si>
  <si>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</si>
  <si>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</si>
  <si>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</si>
  <si>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</si>
  <si>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</si>
  <si>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</si>
  <si>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</si>
  <si>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</si>
  <si>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</si>
  <si>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</si>
  <si>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</si>
  <si>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</si>
  <si>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</si>
  <si>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</si>
  <si>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</si>
  <si>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</si>
  <si>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</si>
  <si>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</si>
  <si>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</si>
  <si>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</si>
  <si>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</si>
  <si>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</si>
  <si>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</si>
  <si>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</si>
  <si>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</si>
  <si>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</si>
  <si>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</si>
  <si>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</si>
  <si>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</si>
  <si>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</si>
  <si>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</si>
  <si>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</si>
  <si>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</si>
  <si>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</si>
  <si>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</si>
  <si>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</si>
  <si>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</si>
  <si>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</si>
  <si>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</si>
  <si>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</si>
  <si>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</si>
  <si>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</si>
  <si>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</si>
  <si>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</si>
  <si>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</si>
  <si>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</si>
  <si>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</si>
  <si>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</si>
  <si>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</si>
  <si>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</si>
  <si>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</si>
  <si>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</si>
  <si>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</si>
  <si>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</si>
  <si>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</si>
  <si>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</si>
  <si>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</si>
  <si>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</si>
  <si>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</si>
  <si>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</si>
  <si>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</si>
  <si>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</si>
  <si>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</si>
  <si>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</si>
  <si>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</si>
  <si>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</si>
  <si>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</si>
  <si>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</si>
  <si>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</si>
  <si>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</si>
  <si>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</si>
  <si>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</si>
  <si>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</si>
  <si>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</si>
  <si>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</si>
  <si>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</si>
  <si>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</si>
  <si>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</si>
  <si>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</si>
  <si>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</si>
  <si>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</si>
  <si>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</si>
  <si>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</si>
  <si>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</si>
  <si>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</si>
  <si>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</si>
  <si>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</si>
  <si>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</si>
  <si>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</si>
  <si>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</si>
  <si>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</si>
  <si>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</si>
  <si>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</si>
  <si>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</si>
  <si>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</si>
  <si>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</si>
  <si>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</si>
  <si>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</si>
  <si>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</si>
  <si>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</si>
  <si>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</si>
  <si>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</si>
  <si>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</si>
  <si>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</si>
  <si>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</si>
  <si>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</si>
  <si>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</si>
  <si>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</si>
  <si>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</si>
  <si>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</si>
  <si>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</si>
  <si>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</si>
  <si>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</si>
  <si>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</si>
  <si>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</si>
  <si>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</si>
  <si>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</si>
  <si>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</si>
  <si>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</si>
  <si>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</si>
  <si>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</si>
  <si>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</si>
  <si>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</si>
  <si>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</si>
  <si>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</si>
  <si>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</si>
  <si>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</si>
  <si>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</si>
  <si>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</si>
  <si>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令和４年度～令和12年度までに、帰還・事業再開を希望する530者の帰還・事業再開を目指します</t>
  </si>
  <si>
    <t>帰還・事業再開した事業者数</t>
  </si>
  <si>
    <t>帰還・事業再開者数は官民合同チームの調査結果</t>
  </si>
  <si>
    <t>令和４年度～令和12年度までに、帰還・事業再開を希望する530者に対して85億円の投資支援を目指します</t>
  </si>
  <si>
    <t>本事業の対象事業による投資額</t>
  </si>
  <si>
    <t>億円</t>
  </si>
  <si>
    <t>事業再開補助金の交付決定者の平均投資額と帰還・事業再開者数を掛け合わせて算出</t>
  </si>
  <si>
    <t>令和４年度～令和12年度までに、700者の創業支援を目指します</t>
  </si>
  <si>
    <t>創業事業者数</t>
  </si>
  <si>
    <t>創業者数は官民合同チームの調査結果</t>
  </si>
  <si>
    <t>令和４年度～令和12年度までに、創業する事業者に対して50億円の投資支援を目指します</t>
  </si>
  <si>
    <t>創業補助金の交付決定者の平均投資額と創業事業者数を掛け合わせて算出</t>
  </si>
  <si>
    <t>令和４年度～令和12年度までに、8,800人の新規雇用者の創出を目指します。</t>
  </si>
  <si>
    <t>本事業の対象事業者による人材確保人数</t>
  </si>
  <si>
    <t>本事業の対象事業者による人材確保人数</t>
    <rPh sb="0" eb="1">
      <t>ホン</t>
    </rPh>
    <rPh sb="1" eb="3">
      <t>ジギョウ</t>
    </rPh>
    <rPh sb="4" eb="6">
      <t>タイショウ</t>
    </rPh>
    <rPh sb="6" eb="9">
      <t>ジギョウシャ</t>
    </rPh>
    <rPh sb="12" eb="14">
      <t>ジンザイ</t>
    </rPh>
    <rPh sb="14" eb="16">
      <t>カクホ</t>
    </rPh>
    <rPh sb="16" eb="18">
      <t>ニンズウ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</si>
  <si>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</si>
  <si>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I.PwCあらた有限責任監査法人</t>
    <phoneticPr fontId="5"/>
  </si>
  <si>
    <t>J.株式会社カカクコム</t>
    <phoneticPr fontId="5"/>
  </si>
  <si>
    <t>人材に関するヒアリングや採用に関するアドバイス、データ分析業務</t>
  </si>
  <si>
    <t>事業に特化した求人サイトの設置・運営費用</t>
  </si>
  <si>
    <t>K.株式会社コムブレインズ</t>
    <phoneticPr fontId="5"/>
  </si>
  <si>
    <t>L.『音楽による福島まち造り』実行委員会</t>
    <phoneticPr fontId="5"/>
  </si>
  <si>
    <t>事務局管理業務、イベント運営</t>
  </si>
  <si>
    <t>広報広告費</t>
  </si>
  <si>
    <t>チラシ、ポスター、プログラム等</t>
  </si>
  <si>
    <t>音響設備、運営スタッフ人件費等</t>
  </si>
  <si>
    <t>印刷製本費</t>
  </si>
  <si>
    <t>WEB広告、新聞広告</t>
  </si>
  <si>
    <t>M.PwCコンサルティング合同会社</t>
    <phoneticPr fontId="5"/>
  </si>
  <si>
    <t>N.</t>
    <phoneticPr fontId="5"/>
  </si>
  <si>
    <t>業務効率化支援、社会起業家やスタートアップ等の呼び込みにおける各種業務支援</t>
  </si>
  <si>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</si>
  <si>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</si>
  <si>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</si>
  <si>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</si>
  <si>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</si>
  <si>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</si>
  <si>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</si>
  <si>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</si>
  <si>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</si>
  <si>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</si>
  <si>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</si>
  <si>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</si>
  <si>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</si>
  <si>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</si>
  <si>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</si>
  <si>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</si>
  <si>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</si>
  <si>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</si>
  <si>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</si>
  <si>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</si>
  <si>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</si>
  <si>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</si>
  <si>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</si>
  <si>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</si>
  <si>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</si>
  <si>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</si>
  <si>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</si>
  <si>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</si>
  <si>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</si>
  <si>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</si>
  <si>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</si>
  <si>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</si>
  <si>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</si>
  <si>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</si>
  <si>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</si>
  <si>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PwCあらた有限責任監査法人</t>
    <phoneticPr fontId="5"/>
  </si>
  <si>
    <t>・人材に関するヒアリングや採用に関するアドバイス
・施策の有効性検証に向けたデータ分析</t>
  </si>
  <si>
    <t>随意契約
（その他）</t>
  </si>
  <si>
    <t>株式会社ウインウイン</t>
  </si>
  <si>
    <t>・人材に関するヒアリングや採用に関するアドバイス
・採用広告に関するノウハウ提供</t>
  </si>
  <si>
    <t>株式会社ドリームディレクション</t>
  </si>
  <si>
    <t>採用支援、定着支援、採用力向上支援</t>
  </si>
  <si>
    <t>株式会社エス・エム・エス</t>
    <phoneticPr fontId="5"/>
  </si>
  <si>
    <t>看護職と介護職に特化した採用支援業務</t>
  </si>
  <si>
    <t>秋山千亜希</t>
    <phoneticPr fontId="5"/>
  </si>
  <si>
    <t>J</t>
    <phoneticPr fontId="5"/>
  </si>
  <si>
    <t>株式会社カカクコム</t>
    <phoneticPr fontId="5"/>
  </si>
  <si>
    <t>特集ページへの運用、求人情報の掲載</t>
  </si>
  <si>
    <t>中村幸稚</t>
    <phoneticPr fontId="5"/>
  </si>
  <si>
    <t>移住者インタビューに関する取材の実施、記事の制作</t>
  </si>
  <si>
    <t>K</t>
    <phoneticPr fontId="5"/>
  </si>
  <si>
    <t>株式会社コムブレインズ</t>
    <phoneticPr fontId="5"/>
  </si>
  <si>
    <t>企業間取引拡大に向けたマッチング支援に係る事務局管理業務、販促ｲﾍﾞﾝﾄ運営業務</t>
  </si>
  <si>
    <t>アールイー株式会社</t>
  </si>
  <si>
    <t>・販路開拓事業者ｻﾎﾟｰﾄ、ﾏｰｹﾃｨﾝｸﾞ分析
・工業系分野における民間マッチングプラットフォーム運営事業者の活用を通じた販路開拓支援
・HPの作成運用</t>
  </si>
  <si>
    <t>アクセンチュア株式会社</t>
  </si>
  <si>
    <t>事業戦略策定支援、支援事業者分析、報告書作成</t>
  </si>
  <si>
    <t>株式会社ＧＮＳ</t>
  </si>
  <si>
    <t>地域商社機能を活用した販路開拓支援</t>
  </si>
  <si>
    <t>本田屋本店有限会社</t>
  </si>
  <si>
    <t>事業全体の推進に係るｺｰﾃﾞｨﾈｰﾄ・ｱﾄﾞﾊﾞｲｻﾞｰ</t>
  </si>
  <si>
    <t>株式会社ロフトワーク</t>
  </si>
  <si>
    <t>デジタルを活用したファン造成企画・運営</t>
  </si>
  <si>
    <t>株式会社JEM</t>
  </si>
  <si>
    <t>飲食店を通じた福島産品を活用した新メニュー開発・販路開拓支援</t>
  </si>
  <si>
    <t>パーソルキャリア株式会社</t>
  </si>
  <si>
    <t>専門ｺﾝｻﾙﾀﾝﾄ派遣、ｻﾎﾟｰﾄ業務</t>
  </si>
  <si>
    <t>株式会社DODO DESIGN</t>
  </si>
  <si>
    <t>販売促進のｺﾝｾﾌﾟﾄ・ﾃﾞｻﾞｲﾝ作成</t>
  </si>
  <si>
    <t>一般社団法人日本百貨店協会</t>
  </si>
  <si>
    <t>L</t>
    <phoneticPr fontId="5"/>
  </si>
  <si>
    <t>『音楽による福島まち造り』実行委員会</t>
    <phoneticPr fontId="5"/>
  </si>
  <si>
    <t>雅楽コンサート、雅楽教室等の開催</t>
    <rPh sb="0" eb="2">
      <t>フクシ</t>
    </rPh>
    <rPh sb="2" eb="3">
      <t>マエ</t>
    </rPh>
    <phoneticPr fontId="24"/>
  </si>
  <si>
    <t>福興浜団</t>
  </si>
  <si>
    <t>花火打ち上げと地元アーティスト等によるミニライブの開催</t>
    <rPh sb="0" eb="2">
      <t>ハナビ</t>
    </rPh>
    <rPh sb="2" eb="3">
      <t>ウ</t>
    </rPh>
    <rPh sb="4" eb="5">
      <t>ア</t>
    </rPh>
    <rPh sb="7" eb="9">
      <t>ジモト</t>
    </rPh>
    <rPh sb="15" eb="16">
      <t>トウ</t>
    </rPh>
    <rPh sb="25" eb="27">
      <t>カイサイ</t>
    </rPh>
    <phoneticPr fontId="24"/>
  </si>
  <si>
    <t>ボランティアグループおひさま</t>
  </si>
  <si>
    <t>パッチワークと手芸教室の開催</t>
    <rPh sb="12" eb="14">
      <t>カイサイ</t>
    </rPh>
    <phoneticPr fontId="24"/>
  </si>
  <si>
    <t>里山を元気にする会</t>
  </si>
  <si>
    <t>イルミネーションの飾り付けと点灯式の開催</t>
    <rPh sb="9" eb="10">
      <t>カザ</t>
    </rPh>
    <rPh sb="11" eb="12">
      <t>ツ</t>
    </rPh>
    <rPh sb="16" eb="17">
      <t>シキ</t>
    </rPh>
    <rPh sb="18" eb="20">
      <t>カイサイ</t>
    </rPh>
    <phoneticPr fontId="24"/>
  </si>
  <si>
    <t>一般社団法人浪江青年会議所</t>
  </si>
  <si>
    <t>伝統文化のステージ発表や特産物ブースの設置等のお祭りの開催</t>
    <rPh sb="0" eb="2">
      <t>デントウ</t>
    </rPh>
    <rPh sb="2" eb="4">
      <t>ブンカ</t>
    </rPh>
    <rPh sb="9" eb="11">
      <t>ハッピョウ</t>
    </rPh>
    <rPh sb="12" eb="15">
      <t>トクサンブツ</t>
    </rPh>
    <rPh sb="19" eb="21">
      <t>セッチ</t>
    </rPh>
    <rPh sb="21" eb="22">
      <t>トウ</t>
    </rPh>
    <rPh sb="24" eb="25">
      <t>マツ</t>
    </rPh>
    <rPh sb="27" eb="29">
      <t>カイサイ</t>
    </rPh>
    <phoneticPr fontId="24"/>
  </si>
  <si>
    <t>パッチワーク・コスモス</t>
  </si>
  <si>
    <t>パッチワーク・ガーデニング教室の開催</t>
    <rPh sb="16" eb="18">
      <t>カイサイ</t>
    </rPh>
    <phoneticPr fontId="24"/>
  </si>
  <si>
    <t>本町商店会</t>
  </si>
  <si>
    <t>世代間交流等の実施、写真展の開催</t>
    <rPh sb="0" eb="3">
      <t>セダイカン</t>
    </rPh>
    <rPh sb="3" eb="5">
      <t>コウリュウ</t>
    </rPh>
    <rPh sb="5" eb="6">
      <t>トウ</t>
    </rPh>
    <rPh sb="7" eb="9">
      <t>ジッシ</t>
    </rPh>
    <rPh sb="10" eb="13">
      <t>シャシンテン</t>
    </rPh>
    <rPh sb="14" eb="16">
      <t>カイサイ</t>
    </rPh>
    <phoneticPr fontId="24"/>
  </si>
  <si>
    <t>上道之内ふるさと活性化実行委員会</t>
  </si>
  <si>
    <t>イルミネーションの点灯式、郷土愛を育むための講座の開催</t>
    <rPh sb="9" eb="12">
      <t>テントウシキ</t>
    </rPh>
    <rPh sb="13" eb="16">
      <t>キョウドアイ</t>
    </rPh>
    <rPh sb="17" eb="18">
      <t>ハグク</t>
    </rPh>
    <rPh sb="22" eb="24">
      <t>コウザ</t>
    </rPh>
    <rPh sb="25" eb="27">
      <t>カイサイ</t>
    </rPh>
    <phoneticPr fontId="24"/>
  </si>
  <si>
    <t>川内カラオケすずめ会</t>
  </si>
  <si>
    <t>カラオケ教室と成果発表会の開催</t>
    <rPh sb="4" eb="6">
      <t>キョウシツ</t>
    </rPh>
    <rPh sb="7" eb="9">
      <t>セイカ</t>
    </rPh>
    <rPh sb="9" eb="11">
      <t>ハッピョウ</t>
    </rPh>
    <rPh sb="11" eb="12">
      <t>カイ</t>
    </rPh>
    <rPh sb="13" eb="15">
      <t>カイサイ</t>
    </rPh>
    <phoneticPr fontId="24"/>
  </si>
  <si>
    <t>なみえイルミネーション実行委員会</t>
  </si>
  <si>
    <t>手作りイルミネーションのワークショップと点灯式の開催</t>
    <rPh sb="0" eb="2">
      <t>テヅク</t>
    </rPh>
    <rPh sb="20" eb="22">
      <t>テントウ</t>
    </rPh>
    <rPh sb="22" eb="23">
      <t>シキ</t>
    </rPh>
    <rPh sb="24" eb="26">
      <t>カイサイ</t>
    </rPh>
    <phoneticPr fontId="24"/>
  </si>
  <si>
    <t>M</t>
    <phoneticPr fontId="5"/>
  </si>
  <si>
    <t>PwCコンサルティング合同会社</t>
    <phoneticPr fontId="5"/>
  </si>
  <si>
    <t>副業兼業人材マッチングにおける各種業務支援</t>
  </si>
  <si>
    <t>一般社団法人INSPIRE</t>
  </si>
  <si>
    <t>社会起業家やスタートアップ等の呼び込みに係るイベント企画・運営支援</t>
  </si>
  <si>
    <t>特定非営利活動法人エティック</t>
  </si>
  <si>
    <t>社会起業家等のコミュニティのネットワークを活用し環境整備等支援</t>
  </si>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</sst>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9612</xdr:colOff>
      <xdr:row>270</xdr:row>
      <xdr:rowOff>285705</xdr:rowOff>
    </xdr:from>
    <xdr:to>
      <xdr:col>28</xdr:col>
      <xdr:colOff>41299</xdr:colOff>
      <xdr:row>271</xdr:row>
      <xdr:rowOff>276168</xdr:rowOff>
    </xdr:to>
    <xdr:sp macro="" textlink="">
      <xdr:nvSpPr>
        <xdr:cNvPr id="149" name="テキスト ボックス 3">
          <a:extLst>
            <a:ext uri="{FF2B5EF4-FFF2-40B4-BE49-F238E27FC236}">
              <a16:creationId xmlns:a16="http://schemas.microsoft.com/office/drawing/2014/main" id="{5E117330-F982-470B-8FD3-DB295BC0838B}"/>
            </a:ext>
          </a:extLst>
        </xdr:cNvPr>
        <xdr:cNvSpPr txBox="1"/>
      </xdr:nvSpPr>
      <xdr:spPr>
        <a:xfrm>
          <a:off x="4357982" y="61287118"/>
          <a:ext cx="1481143" cy="342474"/>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．（株）パソナ</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398.2</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p>
      </xdr:txBody>
    </xdr:sp>
    <xdr:clientData/>
  </xdr:twoCellAnchor>
  <xdr:twoCellAnchor>
    <xdr:from>
      <xdr:col>20</xdr:col>
      <xdr:colOff>195425</xdr:colOff>
      <xdr:row>271</xdr:row>
      <xdr:rowOff>304120</xdr:rowOff>
    </xdr:from>
    <xdr:to>
      <xdr:col>29</xdr:col>
      <xdr:colOff>189919</xdr:colOff>
      <xdr:row>272</xdr:row>
      <xdr:rowOff>297465</xdr:rowOff>
    </xdr:to>
    <xdr:sp macro="" textlink="">
      <xdr:nvSpPr>
        <xdr:cNvPr id="150" name="大かっこ 4">
          <a:extLst>
            <a:ext uri="{FF2B5EF4-FFF2-40B4-BE49-F238E27FC236}">
              <a16:creationId xmlns:a16="http://schemas.microsoft.com/office/drawing/2014/main" id="{988E1BB2-D7CA-4173-A9E4-06CA4CE05008}"/>
            </a:ext>
          </a:extLst>
        </xdr:cNvPr>
        <xdr:cNvSpPr/>
      </xdr:nvSpPr>
      <xdr:spPr>
        <a:xfrm>
          <a:off x="4336729" y="61657544"/>
          <a:ext cx="1858081" cy="345356"/>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事業者の人材確保に係る業務を実施。</a:t>
          </a:r>
        </a:p>
      </xdr:txBody>
    </xdr:sp>
    <xdr:clientData/>
  </xdr:twoCellAnchor>
  <xdr:twoCellAnchor>
    <xdr:from>
      <xdr:col>13</xdr:col>
      <xdr:colOff>21523</xdr:colOff>
      <xdr:row>270</xdr:row>
      <xdr:rowOff>252583</xdr:rowOff>
    </xdr:from>
    <xdr:to>
      <xdr:col>22</xdr:col>
      <xdr:colOff>57631</xdr:colOff>
      <xdr:row>271</xdr:row>
      <xdr:rowOff>141886</xdr:rowOff>
    </xdr:to>
    <xdr:sp macro="" textlink="">
      <xdr:nvSpPr>
        <xdr:cNvPr id="151" name="テキスト ボックス 103">
          <a:extLst>
            <a:ext uri="{FF2B5EF4-FFF2-40B4-BE49-F238E27FC236}">
              <a16:creationId xmlns:a16="http://schemas.microsoft.com/office/drawing/2014/main" id="{99988C4E-D304-4F7E-9B5C-34CBE0373DEC}"/>
            </a:ext>
          </a:extLst>
        </xdr:cNvPr>
        <xdr:cNvSpPr txBox="1"/>
      </xdr:nvSpPr>
      <xdr:spPr>
        <a:xfrm>
          <a:off x="2713371" y="61253996"/>
          <a:ext cx="1899695" cy="241314"/>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随意契約（企画競争）</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twoCellAnchor>
    <xdr:from>
      <xdr:col>9</xdr:col>
      <xdr:colOff>191974</xdr:colOff>
      <xdr:row>270</xdr:row>
      <xdr:rowOff>130692</xdr:rowOff>
    </xdr:from>
    <xdr:to>
      <xdr:col>9</xdr:col>
      <xdr:colOff>191974</xdr:colOff>
      <xdr:row>270</xdr:row>
      <xdr:rowOff>335486</xdr:rowOff>
    </xdr:to>
    <xdr:cxnSp macro="">
      <xdr:nvCxnSpPr>
        <xdr:cNvPr id="198" name="直線矢印コネクタ 6">
          <a:extLst>
            <a:ext uri="{FF2B5EF4-FFF2-40B4-BE49-F238E27FC236}">
              <a16:creationId xmlns:a16="http://schemas.microsoft.com/office/drawing/2014/main" id="{953F723F-6AF3-4F8E-AED3-59CC4A7A8000}"/>
            </a:ext>
          </a:extLst>
        </xdr:cNvPr>
        <xdr:cNvCxnSpPr/>
      </xdr:nvCxnSpPr>
      <xdr:spPr>
        <a:xfrm>
          <a:off x="2055561" y="61132105"/>
          <a:ext cx="0" cy="20479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7</xdr:col>
      <xdr:colOff>20706</xdr:colOff>
      <xdr:row>270</xdr:row>
      <xdr:rowOff>336437</xdr:rowOff>
    </xdr:from>
    <xdr:to>
      <xdr:col>12</xdr:col>
      <xdr:colOff>193470</xdr:colOff>
      <xdr:row>272</xdr:row>
      <xdr:rowOff>24516</xdr:rowOff>
    </xdr:to>
    <xdr:sp macro="" textlink="">
      <xdr:nvSpPr>
        <xdr:cNvPr id="152" name="テキスト ボックス 6">
          <a:extLst>
            <a:ext uri="{FF2B5EF4-FFF2-40B4-BE49-F238E27FC236}">
              <a16:creationId xmlns:a16="http://schemas.microsoft.com/office/drawing/2014/main" id="{726A796B-B2D6-4539-AE99-19E840940130}"/>
            </a:ext>
          </a:extLst>
        </xdr:cNvPr>
        <xdr:cNvSpPr txBox="1"/>
      </xdr:nvSpPr>
      <xdr:spPr>
        <a:xfrm>
          <a:off x="1470163" y="61337850"/>
          <a:ext cx="1208090" cy="392101"/>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経済産業省</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4,169.1</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13</xdr:col>
      <xdr:colOff>140023</xdr:colOff>
      <xdr:row>270</xdr:row>
      <xdr:rowOff>25657</xdr:rowOff>
    </xdr:from>
    <xdr:to>
      <xdr:col>28</xdr:col>
      <xdr:colOff>82846</xdr:colOff>
      <xdr:row>270</xdr:row>
      <xdr:rowOff>307997</xdr:rowOff>
    </xdr:to>
    <xdr:sp macro="" textlink="">
      <xdr:nvSpPr>
        <xdr:cNvPr id="153" name="テキスト ボックス 8">
          <a:extLst>
            <a:ext uri="{FF2B5EF4-FFF2-40B4-BE49-F238E27FC236}">
              <a16:creationId xmlns:a16="http://schemas.microsoft.com/office/drawing/2014/main" id="{DFBE1B04-E806-473E-A674-4A0DF0F098F0}"/>
            </a:ext>
          </a:extLst>
        </xdr:cNvPr>
        <xdr:cNvSpPr txBox="1"/>
      </xdr:nvSpPr>
      <xdr:spPr>
        <a:xfrm>
          <a:off x="2734452" y="57302657"/>
          <a:ext cx="2936394" cy="2823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（２）人材確保支援事業</a:t>
          </a:r>
        </a:p>
      </xdr:txBody>
    </xdr:sp>
    <xdr:clientData/>
  </xdr:twoCellAnchor>
  <xdr:twoCellAnchor>
    <xdr:from>
      <xdr:col>7</xdr:col>
      <xdr:colOff>20706</xdr:colOff>
      <xdr:row>269</xdr:row>
      <xdr:rowOff>20706</xdr:rowOff>
    </xdr:from>
    <xdr:to>
      <xdr:col>12</xdr:col>
      <xdr:colOff>193470</xdr:colOff>
      <xdr:row>270</xdr:row>
      <xdr:rowOff>75440</xdr:rowOff>
    </xdr:to>
    <xdr:sp macro="" textlink="">
      <xdr:nvSpPr>
        <xdr:cNvPr id="154" name="テキスト ボックス 6">
          <a:extLst>
            <a:ext uri="{FF2B5EF4-FFF2-40B4-BE49-F238E27FC236}">
              <a16:creationId xmlns:a16="http://schemas.microsoft.com/office/drawing/2014/main" id="{FB2F24D4-CE3E-42DF-8BDB-8B97DBA02EAF}"/>
            </a:ext>
          </a:extLst>
        </xdr:cNvPr>
        <xdr:cNvSpPr txBox="1"/>
      </xdr:nvSpPr>
      <xdr:spPr>
        <a:xfrm>
          <a:off x="1470163" y="60670108"/>
          <a:ext cx="1208090" cy="406745"/>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復興庁</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4,393.3</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33</xdr:col>
      <xdr:colOff>161730</xdr:colOff>
      <xdr:row>271</xdr:row>
      <xdr:rowOff>203249</xdr:rowOff>
    </xdr:from>
    <xdr:to>
      <xdr:col>41</xdr:col>
      <xdr:colOff>128836</xdr:colOff>
      <xdr:row>272</xdr:row>
      <xdr:rowOff>196595</xdr:rowOff>
    </xdr:to>
    <xdr:sp macro="" textlink="">
      <xdr:nvSpPr>
        <xdr:cNvPr id="155" name="テキスト ボックス 10">
          <a:extLst>
            <a:ext uri="{FF2B5EF4-FFF2-40B4-BE49-F238E27FC236}">
              <a16:creationId xmlns:a16="http://schemas.microsoft.com/office/drawing/2014/main" id="{638CB074-A253-433A-9287-DE4A7677B2BA}"/>
            </a:ext>
          </a:extLst>
        </xdr:cNvPr>
        <xdr:cNvSpPr txBox="1"/>
      </xdr:nvSpPr>
      <xdr:spPr>
        <a:xfrm>
          <a:off x="6994882" y="61556673"/>
          <a:ext cx="1623628" cy="345357"/>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J</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．民間企業等（</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者）</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5.4</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p>
      </xdr:txBody>
    </xdr:sp>
    <xdr:clientData/>
  </xdr:twoCellAnchor>
  <xdr:twoCellAnchor>
    <xdr:from>
      <xdr:col>28</xdr:col>
      <xdr:colOff>53403</xdr:colOff>
      <xdr:row>271</xdr:row>
      <xdr:rowOff>135410</xdr:rowOff>
    </xdr:from>
    <xdr:to>
      <xdr:col>30</xdr:col>
      <xdr:colOff>73142</xdr:colOff>
      <xdr:row>271</xdr:row>
      <xdr:rowOff>135410</xdr:rowOff>
    </xdr:to>
    <xdr:cxnSp macro="">
      <xdr:nvCxnSpPr>
        <xdr:cNvPr id="199" name="直線矢印コネクタ 11">
          <a:extLst>
            <a:ext uri="{FF2B5EF4-FFF2-40B4-BE49-F238E27FC236}">
              <a16:creationId xmlns:a16="http://schemas.microsoft.com/office/drawing/2014/main" id="{4DA271FE-76D7-4BFA-80F2-9B07555DD81A}"/>
            </a:ext>
          </a:extLst>
        </xdr:cNvPr>
        <xdr:cNvCxnSpPr/>
      </xdr:nvCxnSpPr>
      <xdr:spPr>
        <a:xfrm>
          <a:off x="5851229" y="61488834"/>
          <a:ext cx="433870" cy="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10429</xdr:colOff>
      <xdr:row>270</xdr:row>
      <xdr:rowOff>76960</xdr:rowOff>
    </xdr:from>
    <xdr:to>
      <xdr:col>34</xdr:col>
      <xdr:colOff>10949</xdr:colOff>
      <xdr:row>270</xdr:row>
      <xdr:rowOff>273151</xdr:rowOff>
    </xdr:to>
    <xdr:sp macro="" textlink="">
      <xdr:nvSpPr>
        <xdr:cNvPr id="156" name="テキスト ボックス 103">
          <a:extLst>
            <a:ext uri="{FF2B5EF4-FFF2-40B4-BE49-F238E27FC236}">
              <a16:creationId xmlns:a16="http://schemas.microsoft.com/office/drawing/2014/main" id="{93F97547-8C6C-4205-B988-489256F3F2BB}"/>
            </a:ext>
          </a:extLst>
        </xdr:cNvPr>
        <xdr:cNvSpPr txBox="1"/>
      </xdr:nvSpPr>
      <xdr:spPr>
        <a:xfrm>
          <a:off x="6222386" y="61078373"/>
          <a:ext cx="828780" cy="196191"/>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再委託</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twoCellAnchor>
    <xdr:from>
      <xdr:col>42</xdr:col>
      <xdr:colOff>66392</xdr:colOff>
      <xdr:row>270</xdr:row>
      <xdr:rowOff>99189</xdr:rowOff>
    </xdr:from>
    <xdr:to>
      <xdr:col>49</xdr:col>
      <xdr:colOff>181685</xdr:colOff>
      <xdr:row>271</xdr:row>
      <xdr:rowOff>92536</xdr:rowOff>
    </xdr:to>
    <xdr:sp macro="" textlink="">
      <xdr:nvSpPr>
        <xdr:cNvPr id="157" name="大かっこ 13">
          <a:extLst>
            <a:ext uri="{FF2B5EF4-FFF2-40B4-BE49-F238E27FC236}">
              <a16:creationId xmlns:a16="http://schemas.microsoft.com/office/drawing/2014/main" id="{5E3633CD-B04A-407C-B64E-621A2EEF62E8}"/>
            </a:ext>
          </a:extLst>
        </xdr:cNvPr>
        <xdr:cNvSpPr/>
      </xdr:nvSpPr>
      <xdr:spPr>
        <a:xfrm>
          <a:off x="8763131" y="61100602"/>
          <a:ext cx="1564750" cy="345358"/>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データ分析、マッチング等の業務を実施。</a:t>
          </a:r>
        </a:p>
      </xdr:txBody>
    </xdr:sp>
    <xdr:clientData/>
  </xdr:twoCellAnchor>
  <xdr:twoCellAnchor>
    <xdr:from>
      <xdr:col>30</xdr:col>
      <xdr:colOff>80552</xdr:colOff>
      <xdr:row>270</xdr:row>
      <xdr:rowOff>318181</xdr:rowOff>
    </xdr:from>
    <xdr:to>
      <xdr:col>33</xdr:col>
      <xdr:colOff>60050</xdr:colOff>
      <xdr:row>270</xdr:row>
      <xdr:rowOff>318181</xdr:rowOff>
    </xdr:to>
    <xdr:cxnSp macro="">
      <xdr:nvCxnSpPr>
        <xdr:cNvPr id="200" name="直線矢印コネクタ 14">
          <a:extLst>
            <a:ext uri="{FF2B5EF4-FFF2-40B4-BE49-F238E27FC236}">
              <a16:creationId xmlns:a16="http://schemas.microsoft.com/office/drawing/2014/main" id="{FB021FD1-A3C7-42C0-809F-3EC800DCE8AA}"/>
            </a:ext>
          </a:extLst>
        </xdr:cNvPr>
        <xdr:cNvCxnSpPr/>
      </xdr:nvCxnSpPr>
      <xdr:spPr>
        <a:xfrm>
          <a:off x="6292509" y="61319594"/>
          <a:ext cx="60069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30</xdr:col>
      <xdr:colOff>10429</xdr:colOff>
      <xdr:row>271</xdr:row>
      <xdr:rowOff>121189</xdr:rowOff>
    </xdr:from>
    <xdr:to>
      <xdr:col>34</xdr:col>
      <xdr:colOff>10949</xdr:colOff>
      <xdr:row>271</xdr:row>
      <xdr:rowOff>320263</xdr:rowOff>
    </xdr:to>
    <xdr:sp macro="" textlink="">
      <xdr:nvSpPr>
        <xdr:cNvPr id="158" name="テキスト ボックス 103">
          <a:extLst>
            <a:ext uri="{FF2B5EF4-FFF2-40B4-BE49-F238E27FC236}">
              <a16:creationId xmlns:a16="http://schemas.microsoft.com/office/drawing/2014/main" id="{7BC8F93F-C9A2-4632-9039-49C273B9F96E}"/>
            </a:ext>
          </a:extLst>
        </xdr:cNvPr>
        <xdr:cNvSpPr txBox="1"/>
      </xdr:nvSpPr>
      <xdr:spPr>
        <a:xfrm>
          <a:off x="6222386" y="61474613"/>
          <a:ext cx="828780" cy="199074"/>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外注</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twoCellAnchor>
    <xdr:from>
      <xdr:col>33</xdr:col>
      <xdr:colOff>161730</xdr:colOff>
      <xdr:row>270</xdr:row>
      <xdr:rowOff>121669</xdr:rowOff>
    </xdr:from>
    <xdr:to>
      <xdr:col>41</xdr:col>
      <xdr:colOff>128836</xdr:colOff>
      <xdr:row>271</xdr:row>
      <xdr:rowOff>115018</xdr:rowOff>
    </xdr:to>
    <xdr:sp macro="" textlink="">
      <xdr:nvSpPr>
        <xdr:cNvPr id="159" name="テキスト ボックス 16">
          <a:extLst>
            <a:ext uri="{FF2B5EF4-FFF2-40B4-BE49-F238E27FC236}">
              <a16:creationId xmlns:a16="http://schemas.microsoft.com/office/drawing/2014/main" id="{2C7845F8-7D50-4612-A771-F8C2FD1C4538}"/>
            </a:ext>
          </a:extLst>
        </xdr:cNvPr>
        <xdr:cNvSpPr txBox="1"/>
      </xdr:nvSpPr>
      <xdr:spPr>
        <a:xfrm>
          <a:off x="6994882" y="61123082"/>
          <a:ext cx="1623628" cy="345360"/>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I</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．民間企業等（</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5</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者）</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185.1</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p>
      </xdr:txBody>
    </xdr:sp>
    <xdr:clientData/>
  </xdr:twoCellAnchor>
  <xdr:twoCellAnchor>
    <xdr:from>
      <xdr:col>42</xdr:col>
      <xdr:colOff>66392</xdr:colOff>
      <xdr:row>271</xdr:row>
      <xdr:rowOff>237919</xdr:rowOff>
    </xdr:from>
    <xdr:to>
      <xdr:col>49</xdr:col>
      <xdr:colOff>181685</xdr:colOff>
      <xdr:row>272</xdr:row>
      <xdr:rowOff>231263</xdr:rowOff>
    </xdr:to>
    <xdr:sp macro="" textlink="">
      <xdr:nvSpPr>
        <xdr:cNvPr id="160" name="大かっこ 17">
          <a:extLst>
            <a:ext uri="{FF2B5EF4-FFF2-40B4-BE49-F238E27FC236}">
              <a16:creationId xmlns:a16="http://schemas.microsoft.com/office/drawing/2014/main" id="{69C370C3-765D-4FB5-BABA-6FEC8B08D03C}"/>
            </a:ext>
          </a:extLst>
        </xdr:cNvPr>
        <xdr:cNvSpPr/>
      </xdr:nvSpPr>
      <xdr:spPr>
        <a:xfrm>
          <a:off x="8763131" y="61591343"/>
          <a:ext cx="1564750" cy="345355"/>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関係機関との調整、求人出稿等業務を実施。</a:t>
          </a:r>
        </a:p>
      </xdr:txBody>
    </xdr:sp>
    <xdr:clientData/>
  </xdr:twoCellAnchor>
  <xdr:twoCellAnchor>
    <xdr:from>
      <xdr:col>12</xdr:col>
      <xdr:colOff>194528</xdr:colOff>
      <xdr:row>271</xdr:row>
      <xdr:rowOff>157535</xdr:rowOff>
    </xdr:from>
    <xdr:to>
      <xdr:col>20</xdr:col>
      <xdr:colOff>161635</xdr:colOff>
      <xdr:row>271</xdr:row>
      <xdr:rowOff>157535</xdr:rowOff>
    </xdr:to>
    <xdr:cxnSp macro="">
      <xdr:nvCxnSpPr>
        <xdr:cNvPr id="201" name="直線矢印コネクタ 18">
          <a:extLst>
            <a:ext uri="{FF2B5EF4-FFF2-40B4-BE49-F238E27FC236}">
              <a16:creationId xmlns:a16="http://schemas.microsoft.com/office/drawing/2014/main" id="{F01DBF0D-A94C-46EB-8F17-47EFE61918BB}"/>
            </a:ext>
          </a:extLst>
        </xdr:cNvPr>
        <xdr:cNvCxnSpPr/>
      </xdr:nvCxnSpPr>
      <xdr:spPr>
        <a:xfrm>
          <a:off x="2679311" y="61510959"/>
          <a:ext cx="1623628"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30</xdr:col>
      <xdr:colOff>73089</xdr:colOff>
      <xdr:row>270</xdr:row>
      <xdr:rowOff>316716</xdr:rowOff>
    </xdr:from>
    <xdr:to>
      <xdr:col>30</xdr:col>
      <xdr:colOff>73089</xdr:colOff>
      <xdr:row>271</xdr:row>
      <xdr:rowOff>334855</xdr:rowOff>
    </xdr:to>
    <xdr:cxnSp macro="">
      <xdr:nvCxnSpPr>
        <xdr:cNvPr id="202" name="直線コネクタ 19">
          <a:extLst>
            <a:ext uri="{FF2B5EF4-FFF2-40B4-BE49-F238E27FC236}">
              <a16:creationId xmlns:a16="http://schemas.microsoft.com/office/drawing/2014/main" id="{6C685981-E8DF-4509-A0C9-36DB6109EA72}"/>
            </a:ext>
          </a:extLst>
        </xdr:cNvPr>
        <xdr:cNvCxnSpPr/>
      </xdr:nvCxnSpPr>
      <xdr:spPr>
        <a:xfrm>
          <a:off x="6285046" y="61318129"/>
          <a:ext cx="0" cy="37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90077</xdr:colOff>
      <xdr:row>271</xdr:row>
      <xdr:rowOff>334208</xdr:rowOff>
    </xdr:from>
    <xdr:to>
      <xdr:col>33</xdr:col>
      <xdr:colOff>69575</xdr:colOff>
      <xdr:row>271</xdr:row>
      <xdr:rowOff>334208</xdr:rowOff>
    </xdr:to>
    <xdr:cxnSp macro="">
      <xdr:nvCxnSpPr>
        <xdr:cNvPr id="203" name="直線矢印コネクタ 20">
          <a:extLst>
            <a:ext uri="{FF2B5EF4-FFF2-40B4-BE49-F238E27FC236}">
              <a16:creationId xmlns:a16="http://schemas.microsoft.com/office/drawing/2014/main" id="{7EEFA82F-3C7E-4FD4-94EC-11C5A4432D48}"/>
            </a:ext>
          </a:extLst>
        </xdr:cNvPr>
        <xdr:cNvCxnSpPr/>
      </xdr:nvCxnSpPr>
      <xdr:spPr>
        <a:xfrm>
          <a:off x="6302034" y="61687632"/>
          <a:ext cx="60069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196905</xdr:colOff>
      <xdr:row>271</xdr:row>
      <xdr:rowOff>154226</xdr:rowOff>
    </xdr:from>
    <xdr:to>
      <xdr:col>13</xdr:col>
      <xdr:colOff>205741</xdr:colOff>
      <xdr:row>295</xdr:row>
      <xdr:rowOff>143277</xdr:rowOff>
    </xdr:to>
    <xdr:cxnSp macro="">
      <xdr:nvCxnSpPr>
        <xdr:cNvPr id="204" name="直線矢印コネクタ 21">
          <a:extLst>
            <a:ext uri="{FF2B5EF4-FFF2-40B4-BE49-F238E27FC236}">
              <a16:creationId xmlns:a16="http://schemas.microsoft.com/office/drawing/2014/main" id="{DDEADB71-8904-4DF8-9C44-20339F0E96FD}"/>
            </a:ext>
          </a:extLst>
        </xdr:cNvPr>
        <xdr:cNvCxnSpPr/>
      </xdr:nvCxnSpPr>
      <xdr:spPr>
        <a:xfrm>
          <a:off x="2888753" y="61507650"/>
          <a:ext cx="8836" cy="9265573"/>
        </a:xfrm>
        <a:prstGeom prst="straightConnector1">
          <a:avLst/>
        </a:prstGeom>
        <a:noFill/>
        <a:ln w="9525" cap="flat" cmpd="sng" algn="ctr">
          <a:solidFill>
            <a:sysClr val="windowText" lastClr="000000">
              <a:shade val="95000"/>
              <a:satMod val="105000"/>
            </a:sysClr>
          </a:solidFill>
          <a:prstDash val="solid"/>
          <a:tailEnd type="none"/>
        </a:ln>
        <a:effectLst/>
      </xdr:spPr>
    </xdr:cxnSp>
    <xdr:clientData/>
  </xdr:twoCellAnchor>
  <xdr:twoCellAnchor>
    <xdr:from>
      <xdr:col>13</xdr:col>
      <xdr:colOff>152983</xdr:colOff>
      <xdr:row>273</xdr:row>
      <xdr:rowOff>149719</xdr:rowOff>
    </xdr:from>
    <xdr:to>
      <xdr:col>34</xdr:col>
      <xdr:colOff>122104</xdr:colOff>
      <xdr:row>274</xdr:row>
      <xdr:rowOff>64180</xdr:rowOff>
    </xdr:to>
    <xdr:sp macro="" textlink="">
      <xdr:nvSpPr>
        <xdr:cNvPr id="161" name="テキスト ボックス 22">
          <a:extLst>
            <a:ext uri="{FF2B5EF4-FFF2-40B4-BE49-F238E27FC236}">
              <a16:creationId xmlns:a16="http://schemas.microsoft.com/office/drawing/2014/main" id="{B38B85F4-44CA-4E03-A52B-025746BCDA9B}"/>
            </a:ext>
          </a:extLst>
        </xdr:cNvPr>
        <xdr:cNvSpPr txBox="1"/>
      </xdr:nvSpPr>
      <xdr:spPr>
        <a:xfrm>
          <a:off x="2844831" y="62207165"/>
          <a:ext cx="4317490" cy="266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（３）</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次産業化等へ向けた事業者間マッチング等支援事業</a:t>
          </a:r>
        </a:p>
      </xdr:txBody>
    </xdr:sp>
    <xdr:clientData/>
  </xdr:twoCellAnchor>
  <xdr:twoCellAnchor>
    <xdr:from>
      <xdr:col>21</xdr:col>
      <xdr:colOff>11937</xdr:colOff>
      <xdr:row>274</xdr:row>
      <xdr:rowOff>162741</xdr:rowOff>
    </xdr:from>
    <xdr:to>
      <xdr:col>31</xdr:col>
      <xdr:colOff>123524</xdr:colOff>
      <xdr:row>275</xdr:row>
      <xdr:rowOff>155456</xdr:rowOff>
    </xdr:to>
    <xdr:sp macro="" textlink="">
      <xdr:nvSpPr>
        <xdr:cNvPr id="162" name="テキスト ボックス 11">
          <a:extLst>
            <a:ext uri="{FF2B5EF4-FFF2-40B4-BE49-F238E27FC236}">
              <a16:creationId xmlns:a16="http://schemas.microsoft.com/office/drawing/2014/main" id="{7F8B9860-9F3F-4277-8434-7027B4BF84F0}"/>
            </a:ext>
          </a:extLst>
        </xdr:cNvPr>
        <xdr:cNvSpPr txBox="1"/>
      </xdr:nvSpPr>
      <xdr:spPr>
        <a:xfrm>
          <a:off x="4360307" y="62572198"/>
          <a:ext cx="2182239" cy="344725"/>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B</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．（株）ジェイアール東日本企画</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511.5</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p>
      </xdr:txBody>
    </xdr:sp>
    <xdr:clientData/>
  </xdr:twoCellAnchor>
  <xdr:twoCellAnchor>
    <xdr:from>
      <xdr:col>21</xdr:col>
      <xdr:colOff>2483</xdr:colOff>
      <xdr:row>275</xdr:row>
      <xdr:rowOff>199571</xdr:rowOff>
    </xdr:from>
    <xdr:to>
      <xdr:col>31</xdr:col>
      <xdr:colOff>106968</xdr:colOff>
      <xdr:row>276</xdr:row>
      <xdr:rowOff>263072</xdr:rowOff>
    </xdr:to>
    <xdr:sp macro="" textlink="">
      <xdr:nvSpPr>
        <xdr:cNvPr id="163" name="大かっこ 24">
          <a:extLst>
            <a:ext uri="{FF2B5EF4-FFF2-40B4-BE49-F238E27FC236}">
              <a16:creationId xmlns:a16="http://schemas.microsoft.com/office/drawing/2014/main" id="{4B5276B9-800B-4771-9914-6F2DF0554E85}"/>
            </a:ext>
          </a:extLst>
        </xdr:cNvPr>
        <xdr:cNvSpPr/>
      </xdr:nvSpPr>
      <xdr:spPr>
        <a:xfrm>
          <a:off x="4193483" y="59245500"/>
          <a:ext cx="2100199" cy="417286"/>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販路開拓や新ビジネス創出に向けた業務を実施。</a:t>
          </a:r>
        </a:p>
      </xdr:txBody>
    </xdr:sp>
    <xdr:clientData/>
  </xdr:twoCellAnchor>
  <xdr:twoCellAnchor>
    <xdr:from>
      <xdr:col>13</xdr:col>
      <xdr:colOff>109638</xdr:colOff>
      <xdr:row>274</xdr:row>
      <xdr:rowOff>139419</xdr:rowOff>
    </xdr:from>
    <xdr:to>
      <xdr:col>21</xdr:col>
      <xdr:colOff>114718</xdr:colOff>
      <xdr:row>275</xdr:row>
      <xdr:rowOff>372</xdr:rowOff>
    </xdr:to>
    <xdr:sp macro="" textlink="">
      <xdr:nvSpPr>
        <xdr:cNvPr id="288" name="テキスト ボックス 101">
          <a:extLst>
            <a:ext uri="{FF2B5EF4-FFF2-40B4-BE49-F238E27FC236}">
              <a16:creationId xmlns:a16="http://schemas.microsoft.com/office/drawing/2014/main" id="{5EC608A9-F894-413C-9BA3-887CE4361565}"/>
            </a:ext>
          </a:extLst>
        </xdr:cNvPr>
        <xdr:cNvSpPr txBox="1"/>
      </xdr:nvSpPr>
      <xdr:spPr>
        <a:xfrm>
          <a:off x="2684217" y="64324716"/>
          <a:ext cx="1589437" cy="209889"/>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随意契約（企画競争）</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twoCellAnchor>
    <xdr:from>
      <xdr:col>14</xdr:col>
      <xdr:colOff>2664</xdr:colOff>
      <xdr:row>275</xdr:row>
      <xdr:rowOff>13196</xdr:rowOff>
    </xdr:from>
    <xdr:to>
      <xdr:col>21</xdr:col>
      <xdr:colOff>11609</xdr:colOff>
      <xdr:row>275</xdr:row>
      <xdr:rowOff>13196</xdr:rowOff>
    </xdr:to>
    <xdr:cxnSp macro="">
      <xdr:nvCxnSpPr>
        <xdr:cNvPr id="205" name="直線矢印コネクタ 26">
          <a:extLst>
            <a:ext uri="{FF2B5EF4-FFF2-40B4-BE49-F238E27FC236}">
              <a16:creationId xmlns:a16="http://schemas.microsoft.com/office/drawing/2014/main" id="{0FFB2CDF-2F4E-43A6-B97E-7BEF30E406E7}"/>
            </a:ext>
          </a:extLst>
        </xdr:cNvPr>
        <xdr:cNvCxnSpPr/>
      </xdr:nvCxnSpPr>
      <xdr:spPr>
        <a:xfrm>
          <a:off x="2901577" y="62774663"/>
          <a:ext cx="1458402"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34</xdr:col>
      <xdr:colOff>69177</xdr:colOff>
      <xdr:row>274</xdr:row>
      <xdr:rowOff>162578</xdr:rowOff>
    </xdr:from>
    <xdr:to>
      <xdr:col>43</xdr:col>
      <xdr:colOff>24400</xdr:colOff>
      <xdr:row>275</xdr:row>
      <xdr:rowOff>155295</xdr:rowOff>
    </xdr:to>
    <xdr:sp macro="" textlink="">
      <xdr:nvSpPr>
        <xdr:cNvPr id="165" name="テキスト ボックス 27">
          <a:extLst>
            <a:ext uri="{FF2B5EF4-FFF2-40B4-BE49-F238E27FC236}">
              <a16:creationId xmlns:a16="http://schemas.microsoft.com/office/drawing/2014/main" id="{897D51AC-E721-4EB7-B6D1-1C3ACF218B58}"/>
            </a:ext>
          </a:extLst>
        </xdr:cNvPr>
        <xdr:cNvSpPr txBox="1"/>
      </xdr:nvSpPr>
      <xdr:spPr>
        <a:xfrm>
          <a:off x="7109394" y="62572035"/>
          <a:ext cx="1818810" cy="344727"/>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K</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．民間企業等（</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10</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者）</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260.9</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p>
      </xdr:txBody>
    </xdr:sp>
    <xdr:clientData/>
  </xdr:twoCellAnchor>
  <xdr:twoCellAnchor>
    <xdr:from>
      <xdr:col>31</xdr:col>
      <xdr:colOff>177091</xdr:colOff>
      <xdr:row>274</xdr:row>
      <xdr:rowOff>307361</xdr:rowOff>
    </xdr:from>
    <xdr:to>
      <xdr:col>34</xdr:col>
      <xdr:colOff>76931</xdr:colOff>
      <xdr:row>274</xdr:row>
      <xdr:rowOff>307361</xdr:rowOff>
    </xdr:to>
    <xdr:cxnSp macro="">
      <xdr:nvCxnSpPr>
        <xdr:cNvPr id="206" name="直線矢印コネクタ 28">
          <a:extLst>
            <a:ext uri="{FF2B5EF4-FFF2-40B4-BE49-F238E27FC236}">
              <a16:creationId xmlns:a16="http://schemas.microsoft.com/office/drawing/2014/main" id="{B2511CE7-2F0A-4F22-8239-791621E2659E}"/>
            </a:ext>
          </a:extLst>
        </xdr:cNvPr>
        <xdr:cNvCxnSpPr/>
      </xdr:nvCxnSpPr>
      <xdr:spPr>
        <a:xfrm>
          <a:off x="6596113" y="62716818"/>
          <a:ext cx="521035"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30</xdr:col>
      <xdr:colOff>196168</xdr:colOff>
      <xdr:row>274</xdr:row>
      <xdr:rowOff>92577</xdr:rowOff>
    </xdr:from>
    <xdr:to>
      <xdr:col>35</xdr:col>
      <xdr:colOff>10631</xdr:colOff>
      <xdr:row>274</xdr:row>
      <xdr:rowOff>272684</xdr:rowOff>
    </xdr:to>
    <xdr:sp macro="" textlink="">
      <xdr:nvSpPr>
        <xdr:cNvPr id="166" name="テキスト ボックス 103">
          <a:extLst>
            <a:ext uri="{FF2B5EF4-FFF2-40B4-BE49-F238E27FC236}">
              <a16:creationId xmlns:a16="http://schemas.microsoft.com/office/drawing/2014/main" id="{66A9711C-4EA9-43EC-955E-3E9C64727413}"/>
            </a:ext>
          </a:extLst>
        </xdr:cNvPr>
        <xdr:cNvSpPr txBox="1"/>
      </xdr:nvSpPr>
      <xdr:spPr>
        <a:xfrm>
          <a:off x="6408125" y="62502034"/>
          <a:ext cx="849789" cy="180107"/>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外注</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twoCellAnchor>
    <xdr:from>
      <xdr:col>33</xdr:col>
      <xdr:colOff>107998</xdr:colOff>
      <xdr:row>275</xdr:row>
      <xdr:rowOff>188824</xdr:rowOff>
    </xdr:from>
    <xdr:to>
      <xdr:col>44</xdr:col>
      <xdr:colOff>54428</xdr:colOff>
      <xdr:row>276</xdr:row>
      <xdr:rowOff>244929</xdr:rowOff>
    </xdr:to>
    <xdr:sp macro="" textlink="">
      <xdr:nvSpPr>
        <xdr:cNvPr id="167" name="大かっこ 30">
          <a:extLst>
            <a:ext uri="{FF2B5EF4-FFF2-40B4-BE49-F238E27FC236}">
              <a16:creationId xmlns:a16="http://schemas.microsoft.com/office/drawing/2014/main" id="{55AAAFFF-A2D4-4B5D-A9FA-C1803CD79111}"/>
            </a:ext>
          </a:extLst>
        </xdr:cNvPr>
        <xdr:cNvSpPr/>
      </xdr:nvSpPr>
      <xdr:spPr>
        <a:xfrm>
          <a:off x="6693855" y="59234753"/>
          <a:ext cx="2141716" cy="409890"/>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事業戦略策定支援、各種データ分析支援等の業務を実施。</a:t>
          </a:r>
        </a:p>
      </xdr:txBody>
    </xdr:sp>
    <xdr:clientData/>
  </xdr:twoCellAnchor>
  <xdr:twoCellAnchor>
    <xdr:from>
      <xdr:col>21</xdr:col>
      <xdr:colOff>89215</xdr:colOff>
      <xdr:row>290</xdr:row>
      <xdr:rowOff>146653</xdr:rowOff>
    </xdr:from>
    <xdr:to>
      <xdr:col>32</xdr:col>
      <xdr:colOff>147051</xdr:colOff>
      <xdr:row>291</xdr:row>
      <xdr:rowOff>124027</xdr:rowOff>
    </xdr:to>
    <xdr:sp macro="" textlink="">
      <xdr:nvSpPr>
        <xdr:cNvPr id="168" name="テキスト ボックス 3">
          <a:extLst>
            <a:ext uri="{FF2B5EF4-FFF2-40B4-BE49-F238E27FC236}">
              <a16:creationId xmlns:a16="http://schemas.microsoft.com/office/drawing/2014/main" id="{32635258-ABD5-485A-B117-54088C83EBFB}"/>
            </a:ext>
          </a:extLst>
        </xdr:cNvPr>
        <xdr:cNvSpPr txBox="1"/>
      </xdr:nvSpPr>
      <xdr:spPr>
        <a:xfrm>
          <a:off x="4437585" y="69016544"/>
          <a:ext cx="2335553" cy="432918"/>
        </a:xfrm>
        <a:prstGeom prst="rect">
          <a:avLst/>
        </a:prstGeom>
        <a:no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G</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．ＰｗＣあらた有限責任監査法人</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60.2</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p>
      </xdr:txBody>
    </xdr:sp>
    <xdr:clientData/>
  </xdr:twoCellAnchor>
  <xdr:twoCellAnchor>
    <xdr:from>
      <xdr:col>13</xdr:col>
      <xdr:colOff>154215</xdr:colOff>
      <xdr:row>289</xdr:row>
      <xdr:rowOff>68087</xdr:rowOff>
    </xdr:from>
    <xdr:to>
      <xdr:col>30</xdr:col>
      <xdr:colOff>152260</xdr:colOff>
      <xdr:row>290</xdr:row>
      <xdr:rowOff>117833</xdr:rowOff>
    </xdr:to>
    <xdr:sp macro="" textlink="">
      <xdr:nvSpPr>
        <xdr:cNvPr id="169" name="テキスト ボックス 32">
          <a:extLst>
            <a:ext uri="{FF2B5EF4-FFF2-40B4-BE49-F238E27FC236}">
              <a16:creationId xmlns:a16="http://schemas.microsoft.com/office/drawing/2014/main" id="{937EAC74-1CEF-47B6-A6CA-8D0E06A80D76}"/>
            </a:ext>
          </a:extLst>
        </xdr:cNvPr>
        <xdr:cNvSpPr txBox="1"/>
      </xdr:nvSpPr>
      <xdr:spPr>
        <a:xfrm>
          <a:off x="2846063" y="68710207"/>
          <a:ext cx="3518154" cy="277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（８）創業促進・企業誘致に向けた環境整備事業</a:t>
          </a:r>
        </a:p>
      </xdr:txBody>
    </xdr:sp>
    <xdr:clientData/>
  </xdr:twoCellAnchor>
  <xdr:twoCellAnchor>
    <xdr:from>
      <xdr:col>13</xdr:col>
      <xdr:colOff>104793</xdr:colOff>
      <xdr:row>290</xdr:row>
      <xdr:rowOff>133566</xdr:rowOff>
    </xdr:from>
    <xdr:to>
      <xdr:col>22</xdr:col>
      <xdr:colOff>34006</xdr:colOff>
      <xdr:row>290</xdr:row>
      <xdr:rowOff>382513</xdr:rowOff>
    </xdr:to>
    <xdr:sp macro="" textlink="">
      <xdr:nvSpPr>
        <xdr:cNvPr id="170" name="テキスト ボックス 103">
          <a:extLst>
            <a:ext uri="{FF2B5EF4-FFF2-40B4-BE49-F238E27FC236}">
              <a16:creationId xmlns:a16="http://schemas.microsoft.com/office/drawing/2014/main" id="{C125AB43-B222-4B90-BDDC-F28E362E63C7}"/>
            </a:ext>
          </a:extLst>
        </xdr:cNvPr>
        <xdr:cNvSpPr txBox="1"/>
      </xdr:nvSpPr>
      <xdr:spPr>
        <a:xfrm>
          <a:off x="2796641" y="69003457"/>
          <a:ext cx="1792800" cy="248947"/>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000" b="0" i="0" baseline="0">
              <a:effectLst/>
              <a:latin typeface="ＭＳ Ｐゴシック" panose="020B0600070205080204" pitchFamily="50" charset="-128"/>
              <a:ea typeface="ＭＳ Ｐゴシック" panose="020B0600070205080204" pitchFamily="50" charset="-128"/>
              <a:cs typeface="+mn-cs"/>
            </a:rPr>
            <a:t>随意契約（企画競争）</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twoCellAnchor>
    <xdr:from>
      <xdr:col>14</xdr:col>
      <xdr:colOff>21137</xdr:colOff>
      <xdr:row>290</xdr:row>
      <xdr:rowOff>338493</xdr:rowOff>
    </xdr:from>
    <xdr:to>
      <xdr:col>21</xdr:col>
      <xdr:colOff>29122</xdr:colOff>
      <xdr:row>290</xdr:row>
      <xdr:rowOff>338493</xdr:rowOff>
    </xdr:to>
    <xdr:cxnSp macro="">
      <xdr:nvCxnSpPr>
        <xdr:cNvPr id="207" name="直線矢印コネクタ 34">
          <a:extLst>
            <a:ext uri="{FF2B5EF4-FFF2-40B4-BE49-F238E27FC236}">
              <a16:creationId xmlns:a16="http://schemas.microsoft.com/office/drawing/2014/main" id="{7DC3544E-2A57-4C00-A28F-A6D06AE09B72}"/>
            </a:ext>
          </a:extLst>
        </xdr:cNvPr>
        <xdr:cNvCxnSpPr/>
      </xdr:nvCxnSpPr>
      <xdr:spPr>
        <a:xfrm>
          <a:off x="2920050" y="69208384"/>
          <a:ext cx="1457442"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21</xdr:col>
      <xdr:colOff>47204</xdr:colOff>
      <xdr:row>285</xdr:row>
      <xdr:rowOff>608904</xdr:rowOff>
    </xdr:from>
    <xdr:to>
      <xdr:col>29</xdr:col>
      <xdr:colOff>139379</xdr:colOff>
      <xdr:row>286</xdr:row>
      <xdr:rowOff>290512</xdr:rowOff>
    </xdr:to>
    <xdr:sp macro="" textlink="">
      <xdr:nvSpPr>
        <xdr:cNvPr id="306" name="テキスト ボックス 29">
          <a:extLst>
            <a:ext uri="{FF2B5EF4-FFF2-40B4-BE49-F238E27FC236}">
              <a16:creationId xmlns:a16="http://schemas.microsoft.com/office/drawing/2014/main" id="{68E62999-5DDF-4F3F-B4F1-30F54987C36A}"/>
            </a:ext>
          </a:extLst>
        </xdr:cNvPr>
        <xdr:cNvSpPr txBox="1"/>
      </xdr:nvSpPr>
      <xdr:spPr>
        <a:xfrm>
          <a:off x="4395574" y="66890480"/>
          <a:ext cx="1748696" cy="344217"/>
        </a:xfrm>
        <a:prstGeom prst="rect">
          <a:avLst/>
        </a:prstGeom>
        <a:noFill/>
        <a:ln w="63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E</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．民間企業等（</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8</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者）</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53.4</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p>
      </xdr:txBody>
    </xdr:sp>
    <xdr:clientData/>
  </xdr:twoCellAnchor>
  <xdr:twoCellAnchor>
    <xdr:from>
      <xdr:col>29</xdr:col>
      <xdr:colOff>196153</xdr:colOff>
      <xdr:row>285</xdr:row>
      <xdr:rowOff>606439</xdr:rowOff>
    </xdr:from>
    <xdr:to>
      <xdr:col>49</xdr:col>
      <xdr:colOff>185638</xdr:colOff>
      <xdr:row>286</xdr:row>
      <xdr:rowOff>288046</xdr:rowOff>
    </xdr:to>
    <xdr:sp macro="" textlink="">
      <xdr:nvSpPr>
        <xdr:cNvPr id="172" name="大かっこ 36">
          <a:extLst>
            <a:ext uri="{FF2B5EF4-FFF2-40B4-BE49-F238E27FC236}">
              <a16:creationId xmlns:a16="http://schemas.microsoft.com/office/drawing/2014/main" id="{7CB546F2-3012-44C4-87A0-409BC5EFBAD0}"/>
            </a:ext>
          </a:extLst>
        </xdr:cNvPr>
        <xdr:cNvSpPr/>
      </xdr:nvSpPr>
      <xdr:spPr>
        <a:xfrm>
          <a:off x="6201044" y="66888015"/>
          <a:ext cx="4130790" cy="344216"/>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衣・食・医等に関する生活関連商品の購入や幅広いサービスの利用に必要となる移動・輸送手段等に対して補助金を交付。</a:t>
          </a:r>
        </a:p>
      </xdr:txBody>
    </xdr:sp>
    <xdr:clientData/>
  </xdr:twoCellAnchor>
  <xdr:twoCellAnchor>
    <xdr:from>
      <xdr:col>13</xdr:col>
      <xdr:colOff>152094</xdr:colOff>
      <xdr:row>285</xdr:row>
      <xdr:rowOff>344871</xdr:rowOff>
    </xdr:from>
    <xdr:to>
      <xdr:col>37</xdr:col>
      <xdr:colOff>41530</xdr:colOff>
      <xdr:row>285</xdr:row>
      <xdr:rowOff>615423</xdr:rowOff>
    </xdr:to>
    <xdr:sp macro="" textlink="">
      <xdr:nvSpPr>
        <xdr:cNvPr id="173" name="テキスト ボックス 37">
          <a:extLst>
            <a:ext uri="{FF2B5EF4-FFF2-40B4-BE49-F238E27FC236}">
              <a16:creationId xmlns:a16="http://schemas.microsoft.com/office/drawing/2014/main" id="{513D94A2-071F-4FEE-B059-E1065FA0B1AF}"/>
            </a:ext>
          </a:extLst>
        </xdr:cNvPr>
        <xdr:cNvSpPr txBox="1"/>
      </xdr:nvSpPr>
      <xdr:spPr>
        <a:xfrm>
          <a:off x="2843942" y="66626447"/>
          <a:ext cx="4859001" cy="270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ＭＳ Ｐゴシック" panose="020B0600070205080204" pitchFamily="50" charset="-128"/>
              <a:ea typeface="ＭＳ Ｐゴシック" panose="020B0600070205080204" pitchFamily="50" charset="-128"/>
            </a:rPr>
            <a:t>（６）輸送等手段の確保支援事業</a:t>
          </a:r>
        </a:p>
      </xdr:txBody>
    </xdr:sp>
    <xdr:clientData/>
  </xdr:twoCellAnchor>
  <xdr:twoCellAnchor>
    <xdr:from>
      <xdr:col>14</xdr:col>
      <xdr:colOff>74779</xdr:colOff>
      <xdr:row>285</xdr:row>
      <xdr:rowOff>607335</xdr:rowOff>
    </xdr:from>
    <xdr:to>
      <xdr:col>20</xdr:col>
      <xdr:colOff>87592</xdr:colOff>
      <xdr:row>286</xdr:row>
      <xdr:rowOff>151589</xdr:rowOff>
    </xdr:to>
    <xdr:sp macro="" textlink="">
      <xdr:nvSpPr>
        <xdr:cNvPr id="174" name="テキスト ボックス 101">
          <a:extLst>
            <a:ext uri="{FF2B5EF4-FFF2-40B4-BE49-F238E27FC236}">
              <a16:creationId xmlns:a16="http://schemas.microsoft.com/office/drawing/2014/main" id="{AD79119E-D9EE-40B6-9A17-A3379A026D5C}"/>
            </a:ext>
          </a:extLst>
        </xdr:cNvPr>
        <xdr:cNvSpPr txBox="1"/>
      </xdr:nvSpPr>
      <xdr:spPr>
        <a:xfrm>
          <a:off x="2973692" y="66888911"/>
          <a:ext cx="1255204" cy="20686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補助金等交付</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twoCellAnchor>
    <xdr:from>
      <xdr:col>13</xdr:col>
      <xdr:colOff>201971</xdr:colOff>
      <xdr:row>286</xdr:row>
      <xdr:rowOff>141376</xdr:rowOff>
    </xdr:from>
    <xdr:to>
      <xdr:col>21</xdr:col>
      <xdr:colOff>3949</xdr:colOff>
      <xdr:row>286</xdr:row>
      <xdr:rowOff>141376</xdr:rowOff>
    </xdr:to>
    <xdr:cxnSp macro="">
      <xdr:nvCxnSpPr>
        <xdr:cNvPr id="208" name="直線矢印コネクタ 39">
          <a:extLst>
            <a:ext uri="{FF2B5EF4-FFF2-40B4-BE49-F238E27FC236}">
              <a16:creationId xmlns:a16="http://schemas.microsoft.com/office/drawing/2014/main" id="{C6A84E78-3AE9-4C72-BCC4-54873342AA28}"/>
            </a:ext>
          </a:extLst>
        </xdr:cNvPr>
        <xdr:cNvCxnSpPr/>
      </xdr:nvCxnSpPr>
      <xdr:spPr>
        <a:xfrm>
          <a:off x="2893819" y="67085561"/>
          <a:ext cx="14585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20</xdr:col>
      <xdr:colOff>184017</xdr:colOff>
      <xdr:row>287</xdr:row>
      <xdr:rowOff>94696</xdr:rowOff>
    </xdr:from>
    <xdr:to>
      <xdr:col>32</xdr:col>
      <xdr:colOff>73041</xdr:colOff>
      <xdr:row>287</xdr:row>
      <xdr:rowOff>449600</xdr:rowOff>
    </xdr:to>
    <xdr:sp macro="" textlink="">
      <xdr:nvSpPr>
        <xdr:cNvPr id="3" name="テキスト ボックス 21">
          <a:extLst>
            <a:ext uri="{FF2B5EF4-FFF2-40B4-BE49-F238E27FC236}">
              <a16:creationId xmlns:a16="http://schemas.microsoft.com/office/drawing/2014/main" id="{1F37A225-34CD-45D1-A58D-DDEFCDBF98A0}"/>
            </a:ext>
          </a:extLst>
        </xdr:cNvPr>
        <xdr:cNvSpPr txBox="1"/>
      </xdr:nvSpPr>
      <xdr:spPr>
        <a:xfrm>
          <a:off x="4325321" y="67701489"/>
          <a:ext cx="2373807" cy="354904"/>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Ｆ．（株）ジェイアール東日本企画</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76.3</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p>
      </xdr:txBody>
    </xdr:sp>
    <xdr:clientData/>
  </xdr:twoCellAnchor>
  <xdr:twoCellAnchor>
    <xdr:from>
      <xdr:col>20</xdr:col>
      <xdr:colOff>138945</xdr:colOff>
      <xdr:row>287</xdr:row>
      <xdr:rowOff>537222</xdr:rowOff>
    </xdr:from>
    <xdr:to>
      <xdr:col>35</xdr:col>
      <xdr:colOff>87437</xdr:colOff>
      <xdr:row>288</xdr:row>
      <xdr:rowOff>263071</xdr:rowOff>
    </xdr:to>
    <xdr:sp macro="" textlink="">
      <xdr:nvSpPr>
        <xdr:cNvPr id="176" name="大かっこ 41">
          <a:extLst>
            <a:ext uri="{FF2B5EF4-FFF2-40B4-BE49-F238E27FC236}">
              <a16:creationId xmlns:a16="http://schemas.microsoft.com/office/drawing/2014/main" id="{F9133E42-19C9-440C-8675-E383685FEE9B}"/>
            </a:ext>
          </a:extLst>
        </xdr:cNvPr>
        <xdr:cNvSpPr/>
      </xdr:nvSpPr>
      <xdr:spPr>
        <a:xfrm>
          <a:off x="4130374" y="64463579"/>
          <a:ext cx="2942063" cy="397135"/>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地域のつながり回復を通じた地域の活性化等に向けた活動に対して補助金を交付。</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38</xdr:col>
      <xdr:colOff>196885</xdr:colOff>
      <xdr:row>287</xdr:row>
      <xdr:rowOff>92102</xdr:rowOff>
    </xdr:from>
    <xdr:to>
      <xdr:col>47</xdr:col>
      <xdr:colOff>46057</xdr:colOff>
      <xdr:row>287</xdr:row>
      <xdr:rowOff>442129</xdr:rowOff>
    </xdr:to>
    <xdr:sp macro="" textlink="">
      <xdr:nvSpPr>
        <xdr:cNvPr id="177" name="テキスト ボックス 35">
          <a:extLst>
            <a:ext uri="{FF2B5EF4-FFF2-40B4-BE49-F238E27FC236}">
              <a16:creationId xmlns:a16="http://schemas.microsoft.com/office/drawing/2014/main" id="{7EAD2A5F-BF0A-4547-95D6-A7E28E8BF1D3}"/>
            </a:ext>
          </a:extLst>
        </xdr:cNvPr>
        <xdr:cNvSpPr txBox="1"/>
      </xdr:nvSpPr>
      <xdr:spPr>
        <a:xfrm>
          <a:off x="8065363" y="67698895"/>
          <a:ext cx="1712759" cy="350027"/>
        </a:xfrm>
        <a:prstGeom prst="rect">
          <a:avLst/>
        </a:prstGeom>
        <a:noFill/>
        <a:ln w="63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L</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．民間企業等（</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68</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者）</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40.5</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p>
      </xdr:txBody>
    </xdr:sp>
    <xdr:clientData/>
  </xdr:twoCellAnchor>
  <xdr:twoCellAnchor>
    <xdr:from>
      <xdr:col>32</xdr:col>
      <xdr:colOff>81130</xdr:colOff>
      <xdr:row>287</xdr:row>
      <xdr:rowOff>294568</xdr:rowOff>
    </xdr:from>
    <xdr:to>
      <xdr:col>38</xdr:col>
      <xdr:colOff>181843</xdr:colOff>
      <xdr:row>287</xdr:row>
      <xdr:rowOff>294568</xdr:rowOff>
    </xdr:to>
    <xdr:cxnSp macro="">
      <xdr:nvCxnSpPr>
        <xdr:cNvPr id="209" name="直線矢印コネクタ 43">
          <a:extLst>
            <a:ext uri="{FF2B5EF4-FFF2-40B4-BE49-F238E27FC236}">
              <a16:creationId xmlns:a16="http://schemas.microsoft.com/office/drawing/2014/main" id="{C6BDCA30-109B-40A4-A016-A71BB4181979}"/>
            </a:ext>
          </a:extLst>
        </xdr:cNvPr>
        <xdr:cNvCxnSpPr/>
      </xdr:nvCxnSpPr>
      <xdr:spPr>
        <a:xfrm>
          <a:off x="6707217" y="67901361"/>
          <a:ext cx="134310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171188</xdr:colOff>
      <xdr:row>286</xdr:row>
      <xdr:rowOff>491808</xdr:rowOff>
    </xdr:from>
    <xdr:to>
      <xdr:col>30</xdr:col>
      <xdr:colOff>59138</xdr:colOff>
      <xdr:row>287</xdr:row>
      <xdr:rowOff>106963</xdr:rowOff>
    </xdr:to>
    <xdr:sp macro="" textlink="">
      <xdr:nvSpPr>
        <xdr:cNvPr id="178" name="テキスト ボックス 44">
          <a:extLst>
            <a:ext uri="{FF2B5EF4-FFF2-40B4-BE49-F238E27FC236}">
              <a16:creationId xmlns:a16="http://schemas.microsoft.com/office/drawing/2014/main" id="{62E06CA6-147C-4AC8-99B8-93EE3646CD65}"/>
            </a:ext>
          </a:extLst>
        </xdr:cNvPr>
        <xdr:cNvSpPr txBox="1"/>
      </xdr:nvSpPr>
      <xdr:spPr>
        <a:xfrm>
          <a:off x="2863036" y="67435993"/>
          <a:ext cx="3408059" cy="277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（７）つながり創出を通じた地域活性化支援事業</a:t>
          </a:r>
        </a:p>
      </xdr:txBody>
    </xdr:sp>
    <xdr:clientData/>
  </xdr:twoCellAnchor>
  <xdr:twoCellAnchor>
    <xdr:from>
      <xdr:col>32</xdr:col>
      <xdr:colOff>74570</xdr:colOff>
      <xdr:row>287</xdr:row>
      <xdr:rowOff>80171</xdr:rowOff>
    </xdr:from>
    <xdr:to>
      <xdr:col>38</xdr:col>
      <xdr:colOff>175283</xdr:colOff>
      <xdr:row>287</xdr:row>
      <xdr:rowOff>274230</xdr:rowOff>
    </xdr:to>
    <xdr:sp macro="" textlink="">
      <xdr:nvSpPr>
        <xdr:cNvPr id="179" name="テキスト ボックス 101">
          <a:extLst>
            <a:ext uri="{FF2B5EF4-FFF2-40B4-BE49-F238E27FC236}">
              <a16:creationId xmlns:a16="http://schemas.microsoft.com/office/drawing/2014/main" id="{FC8822B3-A36C-4DE0-905C-ABE1259C52AA}"/>
            </a:ext>
          </a:extLst>
        </xdr:cNvPr>
        <xdr:cNvSpPr txBox="1"/>
      </xdr:nvSpPr>
      <xdr:spPr>
        <a:xfrm>
          <a:off x="6700657" y="67686964"/>
          <a:ext cx="1343104" cy="194059"/>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補助金等交付</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twoCellAnchor>
    <xdr:from>
      <xdr:col>13</xdr:col>
      <xdr:colOff>138998</xdr:colOff>
      <xdr:row>287</xdr:row>
      <xdr:rowOff>95113</xdr:rowOff>
    </xdr:from>
    <xdr:to>
      <xdr:col>20</xdr:col>
      <xdr:colOff>114446</xdr:colOff>
      <xdr:row>287</xdr:row>
      <xdr:rowOff>318336</xdr:rowOff>
    </xdr:to>
    <xdr:sp macro="" textlink="">
      <xdr:nvSpPr>
        <xdr:cNvPr id="180" name="テキスト ボックス 101">
          <a:extLst>
            <a:ext uri="{FF2B5EF4-FFF2-40B4-BE49-F238E27FC236}">
              <a16:creationId xmlns:a16="http://schemas.microsoft.com/office/drawing/2014/main" id="{B7493AA7-8A96-493D-BFD1-8D98A7549064}"/>
            </a:ext>
          </a:extLst>
        </xdr:cNvPr>
        <xdr:cNvSpPr txBox="1"/>
      </xdr:nvSpPr>
      <xdr:spPr>
        <a:xfrm>
          <a:off x="2830846" y="67701906"/>
          <a:ext cx="1424904" cy="22322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補助金等交付</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twoCellAnchor>
    <xdr:from>
      <xdr:col>40</xdr:col>
      <xdr:colOff>31624</xdr:colOff>
      <xdr:row>287</xdr:row>
      <xdr:rowOff>532788</xdr:rowOff>
    </xdr:from>
    <xdr:to>
      <xdr:col>46</xdr:col>
      <xdr:colOff>44436</xdr:colOff>
      <xdr:row>288</xdr:row>
      <xdr:rowOff>127000</xdr:rowOff>
    </xdr:to>
    <xdr:sp macro="" textlink="">
      <xdr:nvSpPr>
        <xdr:cNvPr id="181" name="大かっこ 47">
          <a:extLst>
            <a:ext uri="{FF2B5EF4-FFF2-40B4-BE49-F238E27FC236}">
              <a16:creationId xmlns:a16="http://schemas.microsoft.com/office/drawing/2014/main" id="{41DF017B-20A0-4016-86BE-DC18F8ED7AB5}"/>
            </a:ext>
          </a:extLst>
        </xdr:cNvPr>
        <xdr:cNvSpPr/>
      </xdr:nvSpPr>
      <xdr:spPr>
        <a:xfrm>
          <a:off x="8014481" y="64459145"/>
          <a:ext cx="1210241" cy="265498"/>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イベント等を実施。</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14</xdr:col>
      <xdr:colOff>7415</xdr:colOff>
      <xdr:row>287</xdr:row>
      <xdr:rowOff>312858</xdr:rowOff>
    </xdr:from>
    <xdr:to>
      <xdr:col>20</xdr:col>
      <xdr:colOff>153812</xdr:colOff>
      <xdr:row>287</xdr:row>
      <xdr:rowOff>313335</xdr:rowOff>
    </xdr:to>
    <xdr:cxnSp macro="">
      <xdr:nvCxnSpPr>
        <xdr:cNvPr id="210" name="直線矢印コネクタ 48">
          <a:extLst>
            <a:ext uri="{FF2B5EF4-FFF2-40B4-BE49-F238E27FC236}">
              <a16:creationId xmlns:a16="http://schemas.microsoft.com/office/drawing/2014/main" id="{4930A36C-FB52-401F-BC64-5E323DAF0634}"/>
            </a:ext>
          </a:extLst>
        </xdr:cNvPr>
        <xdr:cNvCxnSpPr/>
      </xdr:nvCxnSpPr>
      <xdr:spPr>
        <a:xfrm>
          <a:off x="2906328" y="67919651"/>
          <a:ext cx="1388788" cy="47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21</xdr:col>
      <xdr:colOff>45568</xdr:colOff>
      <xdr:row>294</xdr:row>
      <xdr:rowOff>159008</xdr:rowOff>
    </xdr:from>
    <xdr:to>
      <xdr:col>34</xdr:col>
      <xdr:colOff>78653</xdr:colOff>
      <xdr:row>296</xdr:row>
      <xdr:rowOff>98584</xdr:rowOff>
    </xdr:to>
    <xdr:sp macro="" textlink="">
      <xdr:nvSpPr>
        <xdr:cNvPr id="182" name="テキスト ボックス 17">
          <a:extLst>
            <a:ext uri="{FF2B5EF4-FFF2-40B4-BE49-F238E27FC236}">
              <a16:creationId xmlns:a16="http://schemas.microsoft.com/office/drawing/2014/main" id="{67F681F4-49BB-4C57-A509-9449CCDACF59}"/>
            </a:ext>
          </a:extLst>
        </xdr:cNvPr>
        <xdr:cNvSpPr txBox="1"/>
      </xdr:nvSpPr>
      <xdr:spPr>
        <a:xfrm>
          <a:off x="4393938" y="70478356"/>
          <a:ext cx="2724932" cy="560771"/>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H</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．福島県商工会連合会／商工会（</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者）</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111.9</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p>
      </xdr:txBody>
    </xdr:sp>
    <xdr:clientData/>
  </xdr:twoCellAnchor>
  <xdr:twoCellAnchor>
    <xdr:from>
      <xdr:col>34</xdr:col>
      <xdr:colOff>202684</xdr:colOff>
      <xdr:row>294</xdr:row>
      <xdr:rowOff>187971</xdr:rowOff>
    </xdr:from>
    <xdr:to>
      <xdr:col>48</xdr:col>
      <xdr:colOff>152589</xdr:colOff>
      <xdr:row>296</xdr:row>
      <xdr:rowOff>82126</xdr:rowOff>
    </xdr:to>
    <xdr:sp macro="" textlink="">
      <xdr:nvSpPr>
        <xdr:cNvPr id="183" name="大かっこ 50">
          <a:extLst>
            <a:ext uri="{FF2B5EF4-FFF2-40B4-BE49-F238E27FC236}">
              <a16:creationId xmlns:a16="http://schemas.microsoft.com/office/drawing/2014/main" id="{B09E7BDA-1ADA-4CFB-B2C0-48125D78C3F0}"/>
            </a:ext>
          </a:extLst>
        </xdr:cNvPr>
        <xdr:cNvSpPr/>
      </xdr:nvSpPr>
      <xdr:spPr>
        <a:xfrm>
          <a:off x="7242901" y="70507319"/>
          <a:ext cx="2848818" cy="515350"/>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商工会議所、商工会の広域的な連携強化、セミナー開催等の業務を実施。</a:t>
          </a:r>
        </a:p>
      </xdr:txBody>
    </xdr:sp>
    <xdr:clientData/>
  </xdr:twoCellAnchor>
  <xdr:twoCellAnchor>
    <xdr:from>
      <xdr:col>13</xdr:col>
      <xdr:colOff>188250</xdr:colOff>
      <xdr:row>293</xdr:row>
      <xdr:rowOff>129043</xdr:rowOff>
    </xdr:from>
    <xdr:to>
      <xdr:col>33</xdr:col>
      <xdr:colOff>8935</xdr:colOff>
      <xdr:row>294</xdr:row>
      <xdr:rowOff>76766</xdr:rowOff>
    </xdr:to>
    <xdr:sp macro="" textlink="">
      <xdr:nvSpPr>
        <xdr:cNvPr id="184" name="テキスト ボックス 51">
          <a:extLst>
            <a:ext uri="{FF2B5EF4-FFF2-40B4-BE49-F238E27FC236}">
              <a16:creationId xmlns:a16="http://schemas.microsoft.com/office/drawing/2014/main" id="{956CD8F1-AD17-4C1E-BA6F-2771C339DF2F}"/>
            </a:ext>
          </a:extLst>
        </xdr:cNvPr>
        <xdr:cNvSpPr txBox="1"/>
      </xdr:nvSpPr>
      <xdr:spPr>
        <a:xfrm>
          <a:off x="2880098" y="70137793"/>
          <a:ext cx="3961989" cy="258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（９）商工会議所・商工会の広域的な連携強化事業</a:t>
          </a:r>
        </a:p>
      </xdr:txBody>
    </xdr:sp>
    <xdr:clientData/>
  </xdr:twoCellAnchor>
  <xdr:twoCellAnchor>
    <xdr:from>
      <xdr:col>13</xdr:col>
      <xdr:colOff>122977</xdr:colOff>
      <xdr:row>294</xdr:row>
      <xdr:rowOff>48727</xdr:rowOff>
    </xdr:from>
    <xdr:to>
      <xdr:col>21</xdr:col>
      <xdr:colOff>128056</xdr:colOff>
      <xdr:row>296</xdr:row>
      <xdr:rowOff>117511</xdr:rowOff>
    </xdr:to>
    <xdr:sp macro="" textlink="">
      <xdr:nvSpPr>
        <xdr:cNvPr id="185" name="テキスト ボックス 101">
          <a:extLst>
            <a:ext uri="{FF2B5EF4-FFF2-40B4-BE49-F238E27FC236}">
              <a16:creationId xmlns:a16="http://schemas.microsoft.com/office/drawing/2014/main" id="{B8619A4B-90B3-4379-9F44-85C1F9E3F07F}"/>
            </a:ext>
          </a:extLst>
        </xdr:cNvPr>
        <xdr:cNvSpPr txBox="1"/>
      </xdr:nvSpPr>
      <xdr:spPr>
        <a:xfrm>
          <a:off x="2814825" y="70368075"/>
          <a:ext cx="1661601" cy="689979"/>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随意契約（企画競争）</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twoCellAnchor>
    <xdr:from>
      <xdr:col>14</xdr:col>
      <xdr:colOff>8966</xdr:colOff>
      <xdr:row>295</xdr:row>
      <xdr:rowOff>137592</xdr:rowOff>
    </xdr:from>
    <xdr:to>
      <xdr:col>21</xdr:col>
      <xdr:colOff>23486</xdr:colOff>
      <xdr:row>295</xdr:row>
      <xdr:rowOff>137592</xdr:rowOff>
    </xdr:to>
    <xdr:cxnSp macro="">
      <xdr:nvCxnSpPr>
        <xdr:cNvPr id="211" name="直線矢印コネクタ 53">
          <a:extLst>
            <a:ext uri="{FF2B5EF4-FFF2-40B4-BE49-F238E27FC236}">
              <a16:creationId xmlns:a16="http://schemas.microsoft.com/office/drawing/2014/main" id="{89684ABF-FFF8-471F-BF17-C4EED5982DA0}"/>
            </a:ext>
          </a:extLst>
        </xdr:cNvPr>
        <xdr:cNvCxnSpPr/>
      </xdr:nvCxnSpPr>
      <xdr:spPr>
        <a:xfrm>
          <a:off x="2907879" y="70767538"/>
          <a:ext cx="1463977"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21</xdr:col>
      <xdr:colOff>78468</xdr:colOff>
      <xdr:row>283</xdr:row>
      <xdr:rowOff>83235</xdr:rowOff>
    </xdr:from>
    <xdr:to>
      <xdr:col>27</xdr:col>
      <xdr:colOff>155132</xdr:colOff>
      <xdr:row>284</xdr:row>
      <xdr:rowOff>86854</xdr:rowOff>
    </xdr:to>
    <xdr:sp macro="" textlink="">
      <xdr:nvSpPr>
        <xdr:cNvPr id="186" name="テキスト ボックス 3">
          <a:extLst>
            <a:ext uri="{FF2B5EF4-FFF2-40B4-BE49-F238E27FC236}">
              <a16:creationId xmlns:a16="http://schemas.microsoft.com/office/drawing/2014/main" id="{6946339E-0955-4439-B701-D7239FF155C5}"/>
            </a:ext>
          </a:extLst>
        </xdr:cNvPr>
        <xdr:cNvSpPr txBox="1"/>
      </xdr:nvSpPr>
      <xdr:spPr>
        <a:xfrm>
          <a:off x="4426838" y="65660789"/>
          <a:ext cx="1319055" cy="355630"/>
        </a:xfrm>
        <a:prstGeom prst="rect">
          <a:avLst/>
        </a:prstGeom>
        <a:no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D</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．福島県</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1,460.8</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p>
      </xdr:txBody>
    </xdr:sp>
    <xdr:clientData/>
  </xdr:twoCellAnchor>
  <xdr:twoCellAnchor>
    <xdr:from>
      <xdr:col>13</xdr:col>
      <xdr:colOff>161586</xdr:colOff>
      <xdr:row>282</xdr:row>
      <xdr:rowOff>133249</xdr:rowOff>
    </xdr:from>
    <xdr:to>
      <xdr:col>32</xdr:col>
      <xdr:colOff>79090</xdr:colOff>
      <xdr:row>283</xdr:row>
      <xdr:rowOff>87862</xdr:rowOff>
    </xdr:to>
    <xdr:sp macro="" textlink="">
      <xdr:nvSpPr>
        <xdr:cNvPr id="187" name="テキスト ボックス 55">
          <a:extLst>
            <a:ext uri="{FF2B5EF4-FFF2-40B4-BE49-F238E27FC236}">
              <a16:creationId xmlns:a16="http://schemas.microsoft.com/office/drawing/2014/main" id="{4F5F0803-A500-41A7-9A43-78C09D9515B7}"/>
            </a:ext>
          </a:extLst>
        </xdr:cNvPr>
        <xdr:cNvSpPr txBox="1"/>
      </xdr:nvSpPr>
      <xdr:spPr>
        <a:xfrm>
          <a:off x="2853434" y="65358792"/>
          <a:ext cx="3851743" cy="306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（５）事業再開・帰還促進交付金</a:t>
          </a:r>
        </a:p>
      </xdr:txBody>
    </xdr:sp>
    <xdr:clientData/>
  </xdr:twoCellAnchor>
  <xdr:twoCellAnchor>
    <xdr:from>
      <xdr:col>14</xdr:col>
      <xdr:colOff>93889</xdr:colOff>
      <xdr:row>284</xdr:row>
      <xdr:rowOff>79722</xdr:rowOff>
    </xdr:from>
    <xdr:to>
      <xdr:col>26</xdr:col>
      <xdr:colOff>92528</xdr:colOff>
      <xdr:row>284</xdr:row>
      <xdr:rowOff>343803</xdr:rowOff>
    </xdr:to>
    <xdr:sp macro="" textlink="">
      <xdr:nvSpPr>
        <xdr:cNvPr id="49" name="テキスト ボックス 103">
          <a:extLst>
            <a:ext uri="{FF2B5EF4-FFF2-40B4-BE49-F238E27FC236}">
              <a16:creationId xmlns:a16="http://schemas.microsoft.com/office/drawing/2014/main" id="{256B2A04-0785-418E-A797-F1E88B7A5903}"/>
            </a:ext>
          </a:extLst>
        </xdr:cNvPr>
        <xdr:cNvSpPr txBox="1"/>
      </xdr:nvSpPr>
      <xdr:spPr>
        <a:xfrm>
          <a:off x="2887889" y="62463936"/>
          <a:ext cx="2393496" cy="264081"/>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（５）②の事業への積み増し</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13</xdr:col>
      <xdr:colOff>149464</xdr:colOff>
      <xdr:row>283</xdr:row>
      <xdr:rowOff>27897</xdr:rowOff>
    </xdr:from>
    <xdr:to>
      <xdr:col>20</xdr:col>
      <xdr:colOff>111478</xdr:colOff>
      <xdr:row>283</xdr:row>
      <xdr:rowOff>220157</xdr:rowOff>
    </xdr:to>
    <xdr:sp macro="" textlink="">
      <xdr:nvSpPr>
        <xdr:cNvPr id="189" name="テキスト ボックス 101">
          <a:extLst>
            <a:ext uri="{FF2B5EF4-FFF2-40B4-BE49-F238E27FC236}">
              <a16:creationId xmlns:a16="http://schemas.microsoft.com/office/drawing/2014/main" id="{FCEF71B1-ADFA-4BC8-8E81-8E91BBDCA89E}"/>
            </a:ext>
          </a:extLst>
        </xdr:cNvPr>
        <xdr:cNvSpPr txBox="1"/>
      </xdr:nvSpPr>
      <xdr:spPr>
        <a:xfrm>
          <a:off x="2841312" y="65605451"/>
          <a:ext cx="1411470" cy="19226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補助金等交付</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twoCellAnchor>
    <xdr:from>
      <xdr:col>32</xdr:col>
      <xdr:colOff>177193</xdr:colOff>
      <xdr:row>290</xdr:row>
      <xdr:rowOff>342746</xdr:rowOff>
    </xdr:from>
    <xdr:to>
      <xdr:col>35</xdr:col>
      <xdr:colOff>56445</xdr:colOff>
      <xdr:row>290</xdr:row>
      <xdr:rowOff>342746</xdr:rowOff>
    </xdr:to>
    <xdr:cxnSp macro="">
      <xdr:nvCxnSpPr>
        <xdr:cNvPr id="212" name="直線矢印コネクタ 58">
          <a:extLst>
            <a:ext uri="{FF2B5EF4-FFF2-40B4-BE49-F238E27FC236}">
              <a16:creationId xmlns:a16="http://schemas.microsoft.com/office/drawing/2014/main" id="{212D2DF8-62E1-4229-893E-38B7F2527842}"/>
            </a:ext>
          </a:extLst>
        </xdr:cNvPr>
        <xdr:cNvCxnSpPr/>
      </xdr:nvCxnSpPr>
      <xdr:spPr>
        <a:xfrm>
          <a:off x="6803280" y="69212637"/>
          <a:ext cx="500448"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32</xdr:col>
      <xdr:colOff>24793</xdr:colOff>
      <xdr:row>290</xdr:row>
      <xdr:rowOff>101044</xdr:rowOff>
    </xdr:from>
    <xdr:to>
      <xdr:col>36</xdr:col>
      <xdr:colOff>9937</xdr:colOff>
      <xdr:row>290</xdr:row>
      <xdr:rowOff>276381</xdr:rowOff>
    </xdr:to>
    <xdr:sp macro="" textlink="">
      <xdr:nvSpPr>
        <xdr:cNvPr id="190" name="テキスト ボックス 103">
          <a:extLst>
            <a:ext uri="{FF2B5EF4-FFF2-40B4-BE49-F238E27FC236}">
              <a16:creationId xmlns:a16="http://schemas.microsoft.com/office/drawing/2014/main" id="{EA2F9EEF-EEC7-4C8E-B72C-73B809E54B06}"/>
            </a:ext>
          </a:extLst>
        </xdr:cNvPr>
        <xdr:cNvSpPr txBox="1"/>
      </xdr:nvSpPr>
      <xdr:spPr>
        <a:xfrm>
          <a:off x="6650880" y="68970935"/>
          <a:ext cx="813405" cy="175337"/>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再委託</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twoCellAnchor>
    <xdr:from>
      <xdr:col>35</xdr:col>
      <xdr:colOff>129208</xdr:colOff>
      <xdr:row>290</xdr:row>
      <xdr:rowOff>117060</xdr:rowOff>
    </xdr:from>
    <xdr:to>
      <xdr:col>44</xdr:col>
      <xdr:colOff>21714</xdr:colOff>
      <xdr:row>291</xdr:row>
      <xdr:rowOff>115006</xdr:rowOff>
    </xdr:to>
    <xdr:sp macro="" textlink="">
      <xdr:nvSpPr>
        <xdr:cNvPr id="302" name="テキスト ボックス 60">
          <a:extLst>
            <a:ext uri="{FF2B5EF4-FFF2-40B4-BE49-F238E27FC236}">
              <a16:creationId xmlns:a16="http://schemas.microsoft.com/office/drawing/2014/main" id="{5B38D816-4EED-4E97-8B23-0A9073057268}"/>
            </a:ext>
          </a:extLst>
        </xdr:cNvPr>
        <xdr:cNvSpPr txBox="1"/>
      </xdr:nvSpPr>
      <xdr:spPr>
        <a:xfrm>
          <a:off x="7376491" y="68986951"/>
          <a:ext cx="1756093" cy="453490"/>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M</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．民間企業等（</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4</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者）</a:t>
          </a:r>
          <a:endPar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29.8</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p>
      </xdr:txBody>
    </xdr:sp>
    <xdr:clientData/>
  </xdr:twoCellAnchor>
  <xdr:twoCellAnchor>
    <xdr:from>
      <xdr:col>20</xdr:col>
      <xdr:colOff>153151</xdr:colOff>
      <xdr:row>291</xdr:row>
      <xdr:rowOff>152752</xdr:rowOff>
    </xdr:from>
    <xdr:to>
      <xdr:col>33</xdr:col>
      <xdr:colOff>201833</xdr:colOff>
      <xdr:row>292</xdr:row>
      <xdr:rowOff>292537</xdr:rowOff>
    </xdr:to>
    <xdr:sp macro="" textlink="">
      <xdr:nvSpPr>
        <xdr:cNvPr id="192" name="大かっこ 61">
          <a:extLst>
            <a:ext uri="{FF2B5EF4-FFF2-40B4-BE49-F238E27FC236}">
              <a16:creationId xmlns:a16="http://schemas.microsoft.com/office/drawing/2014/main" id="{B6DF2266-4A48-416E-AFF3-0B93546DFA59}"/>
            </a:ext>
          </a:extLst>
        </xdr:cNvPr>
        <xdr:cNvSpPr/>
      </xdr:nvSpPr>
      <xdr:spPr>
        <a:xfrm>
          <a:off x="4294455" y="69478187"/>
          <a:ext cx="2740530" cy="512502"/>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創業・事業展開等が活発に行われる環境を整備するためのコミュニティを企画・運営する業務を実施。</a:t>
          </a:r>
          <a:endParaRPr lang="ja-JP" altLang="ja-JP" sz="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85307</xdr:colOff>
      <xdr:row>291</xdr:row>
      <xdr:rowOff>196849</xdr:rowOff>
    </xdr:from>
    <xdr:to>
      <xdr:col>45</xdr:col>
      <xdr:colOff>63463</xdr:colOff>
      <xdr:row>293</xdr:row>
      <xdr:rowOff>26036</xdr:rowOff>
    </xdr:to>
    <xdr:sp macro="" textlink="">
      <xdr:nvSpPr>
        <xdr:cNvPr id="193" name="大かっこ 62">
          <a:extLst>
            <a:ext uri="{FF2B5EF4-FFF2-40B4-BE49-F238E27FC236}">
              <a16:creationId xmlns:a16="http://schemas.microsoft.com/office/drawing/2014/main" id="{232B5510-9594-408B-99F1-CB861CA6166B}"/>
            </a:ext>
          </a:extLst>
        </xdr:cNvPr>
        <xdr:cNvSpPr/>
      </xdr:nvSpPr>
      <xdr:spPr>
        <a:xfrm>
          <a:off x="7332590" y="69522284"/>
          <a:ext cx="2048808" cy="512502"/>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社会起業家やスタートアップ等の呼び込み等の支援</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業務を実施</a:t>
          </a:r>
          <a:r>
            <a:rPr lang="ja-JP" altLang="ja-JP" sz="1000" b="0" i="0" baseline="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13</xdr:col>
      <xdr:colOff>206234</xdr:colOff>
      <xdr:row>283</xdr:row>
      <xdr:rowOff>231577</xdr:rowOff>
    </xdr:from>
    <xdr:to>
      <xdr:col>21</xdr:col>
      <xdr:colOff>7153</xdr:colOff>
      <xdr:row>283</xdr:row>
      <xdr:rowOff>231577</xdr:rowOff>
    </xdr:to>
    <xdr:cxnSp macro="">
      <xdr:nvCxnSpPr>
        <xdr:cNvPr id="213" name="直線矢印コネクタ 63">
          <a:extLst>
            <a:ext uri="{FF2B5EF4-FFF2-40B4-BE49-F238E27FC236}">
              <a16:creationId xmlns:a16="http://schemas.microsoft.com/office/drawing/2014/main" id="{EFAB01E5-2762-4FB9-826F-E22236BE38BD}"/>
            </a:ext>
          </a:extLst>
        </xdr:cNvPr>
        <xdr:cNvCxnSpPr/>
      </xdr:nvCxnSpPr>
      <xdr:spPr>
        <a:xfrm>
          <a:off x="2898082" y="65809131"/>
          <a:ext cx="1457441"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21</xdr:col>
      <xdr:colOff>2617</xdr:colOff>
      <xdr:row>278</xdr:row>
      <xdr:rowOff>161922</xdr:rowOff>
    </xdr:from>
    <xdr:to>
      <xdr:col>35</xdr:col>
      <xdr:colOff>161925</xdr:colOff>
      <xdr:row>279</xdr:row>
      <xdr:rowOff>221072</xdr:rowOff>
    </xdr:to>
    <xdr:sp macro="" textlink="">
      <xdr:nvSpPr>
        <xdr:cNvPr id="194" name="テキスト ボックス 17">
          <a:extLst>
            <a:ext uri="{FF2B5EF4-FFF2-40B4-BE49-F238E27FC236}">
              <a16:creationId xmlns:a16="http://schemas.microsoft.com/office/drawing/2014/main" id="{A38A9952-952A-4B94-8A3C-654944DACF04}"/>
            </a:ext>
          </a:extLst>
        </xdr:cNvPr>
        <xdr:cNvSpPr txBox="1"/>
      </xdr:nvSpPr>
      <xdr:spPr>
        <a:xfrm>
          <a:off x="3803092" y="65522472"/>
          <a:ext cx="2692958" cy="421100"/>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eaLnBrk="1" fontAlgn="auto" latinLnBrk="0" hangingPunct="1"/>
          <a:r>
            <a:rPr lang="en-US" altLang="ja-JP" sz="1100" b="0" i="0" baseline="0">
              <a:effectLst/>
              <a:latin typeface="ＭＳ Ｐゴシック" panose="020B0600070205080204" pitchFamily="50" charset="-128"/>
              <a:ea typeface="ＭＳ Ｐゴシック" panose="020B0600070205080204" pitchFamily="50" charset="-128"/>
              <a:cs typeface="+mn-cs"/>
            </a:rPr>
            <a:t>C</a:t>
          </a:r>
          <a:r>
            <a:rPr lang="ja-JP" altLang="ja-JP" sz="1100" b="0" i="0" baseline="0">
              <a:effectLst/>
              <a:latin typeface="ＭＳ Ｐゴシック" panose="020B0600070205080204" pitchFamily="50" charset="-128"/>
              <a:ea typeface="ＭＳ Ｐゴシック" panose="020B0600070205080204" pitchFamily="50" charset="-128"/>
              <a:cs typeface="+mn-cs"/>
            </a:rPr>
            <a:t>．公益社団法人福島相双復興推進機構</a:t>
          </a:r>
          <a:endParaRPr lang="ja-JP" altLang="ja-JP" sz="1000" b="0">
            <a:effectLst/>
            <a:latin typeface="ＭＳ Ｐゴシック" panose="020B0600070205080204" pitchFamily="50" charset="-128"/>
            <a:ea typeface="ＭＳ Ｐゴシック" panose="020B0600070205080204" pitchFamily="50" charset="-128"/>
          </a:endParaRPr>
        </a:p>
        <a:p>
          <a:pPr algn="ctr" eaLnBrk="1" fontAlgn="auto" latinLnBrk="0" hangingPunct="1"/>
          <a:r>
            <a:rPr lang="en-US" altLang="ja-JP" sz="1100" b="0" i="0" baseline="0">
              <a:effectLst/>
              <a:latin typeface="+mn-ea"/>
              <a:ea typeface="+mn-ea"/>
              <a:cs typeface="+mn-cs"/>
            </a:rPr>
            <a:t>1,496.7</a:t>
          </a:r>
          <a:r>
            <a:rPr lang="ja-JP" altLang="ja-JP" sz="1100" b="0" i="0" baseline="0">
              <a:effectLst/>
              <a:latin typeface="+mn-lt"/>
              <a:ea typeface="+mn-ea"/>
              <a:cs typeface="+mn-cs"/>
            </a:rPr>
            <a:t>百万円</a:t>
          </a:r>
          <a:endParaRPr lang="ja-JP" altLang="ja-JP" sz="1000" b="0">
            <a:effectLst/>
          </a:endParaRPr>
        </a:p>
      </xdr:txBody>
    </xdr:sp>
    <xdr:clientData/>
  </xdr:twoCellAnchor>
  <xdr:twoCellAnchor>
    <xdr:from>
      <xdr:col>21</xdr:col>
      <xdr:colOff>44178</xdr:colOff>
      <xdr:row>279</xdr:row>
      <xdr:rowOff>281961</xdr:rowOff>
    </xdr:from>
    <xdr:to>
      <xdr:col>35</xdr:col>
      <xdr:colOff>75957</xdr:colOff>
      <xdr:row>281</xdr:row>
      <xdr:rowOff>199013</xdr:rowOff>
    </xdr:to>
    <xdr:sp macro="" textlink="">
      <xdr:nvSpPr>
        <xdr:cNvPr id="195" name="大かっこ 65">
          <a:extLst>
            <a:ext uri="{FF2B5EF4-FFF2-40B4-BE49-F238E27FC236}">
              <a16:creationId xmlns:a16="http://schemas.microsoft.com/office/drawing/2014/main" id="{7C9C95CF-C5C1-4BAC-B8E0-274747D3AFB2}"/>
            </a:ext>
          </a:extLst>
        </xdr:cNvPr>
        <xdr:cNvSpPr/>
      </xdr:nvSpPr>
      <xdr:spPr>
        <a:xfrm>
          <a:off x="4392548" y="64451472"/>
          <a:ext cx="2930692" cy="621074"/>
        </a:xfrm>
        <a:prstGeom prst="bracketPair">
          <a:avLst/>
        </a:prstGeom>
        <a:noFill/>
        <a:ln w="9525" cap="flat" cmpd="sng" algn="ctr">
          <a:solidFill>
            <a:sysClr val="windowText" lastClr="000000">
              <a:shade val="95000"/>
              <a:satMod val="105000"/>
            </a:sysClr>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事業再開、承継・転業、生活再建等の課題について、コンサルティング支援を実施。</a:t>
          </a:r>
        </a:p>
      </xdr:txBody>
    </xdr:sp>
    <xdr:clientData/>
  </xdr:twoCellAnchor>
  <xdr:twoCellAnchor>
    <xdr:from>
      <xdr:col>13</xdr:col>
      <xdr:colOff>165180</xdr:colOff>
      <xdr:row>277</xdr:row>
      <xdr:rowOff>220975</xdr:rowOff>
    </xdr:from>
    <xdr:to>
      <xdr:col>32</xdr:col>
      <xdr:colOff>93919</xdr:colOff>
      <xdr:row>278</xdr:row>
      <xdr:rowOff>125400</xdr:rowOff>
    </xdr:to>
    <xdr:sp macro="" textlink="">
      <xdr:nvSpPr>
        <xdr:cNvPr id="196" name="テキスト ボックス 66">
          <a:extLst>
            <a:ext uri="{FF2B5EF4-FFF2-40B4-BE49-F238E27FC236}">
              <a16:creationId xmlns:a16="http://schemas.microsoft.com/office/drawing/2014/main" id="{474BA4A5-B028-4CB9-AEF2-3ED9503271B5}"/>
            </a:ext>
          </a:extLst>
        </xdr:cNvPr>
        <xdr:cNvSpPr txBox="1"/>
      </xdr:nvSpPr>
      <xdr:spPr>
        <a:xfrm>
          <a:off x="2857028" y="63686464"/>
          <a:ext cx="3862978" cy="256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（４）福島相双復興官民合同チーム相談支援基金</a:t>
          </a:r>
        </a:p>
      </xdr:txBody>
    </xdr:sp>
    <xdr:clientData/>
  </xdr:twoCellAnchor>
  <xdr:twoCellAnchor>
    <xdr:from>
      <xdr:col>13</xdr:col>
      <xdr:colOff>99907</xdr:colOff>
      <xdr:row>278</xdr:row>
      <xdr:rowOff>97361</xdr:rowOff>
    </xdr:from>
    <xdr:to>
      <xdr:col>21</xdr:col>
      <xdr:colOff>63743</xdr:colOff>
      <xdr:row>278</xdr:row>
      <xdr:rowOff>303157</xdr:rowOff>
    </xdr:to>
    <xdr:sp macro="" textlink="">
      <xdr:nvSpPr>
        <xdr:cNvPr id="197" name="テキスト ボックス 101">
          <a:extLst>
            <a:ext uri="{FF2B5EF4-FFF2-40B4-BE49-F238E27FC236}">
              <a16:creationId xmlns:a16="http://schemas.microsoft.com/office/drawing/2014/main" id="{9043309D-4A70-4349-8712-347C7BBA462F}"/>
            </a:ext>
          </a:extLst>
        </xdr:cNvPr>
        <xdr:cNvSpPr txBox="1"/>
      </xdr:nvSpPr>
      <xdr:spPr>
        <a:xfrm>
          <a:off x="2791755" y="63914861"/>
          <a:ext cx="1620358" cy="20579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補助金等交付</a:t>
          </a:r>
          <a:r>
            <a:rPr kumimoji="0" lang="en-US" altLang="ja-JP" sz="10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clientData/>
  </xdr:twoCellAnchor>
  <xdr:twoCellAnchor>
    <xdr:from>
      <xdr:col>13</xdr:col>
      <xdr:colOff>195507</xdr:colOff>
      <xdr:row>279</xdr:row>
      <xdr:rowOff>28276</xdr:rowOff>
    </xdr:from>
    <xdr:to>
      <xdr:col>20</xdr:col>
      <xdr:colOff>161726</xdr:colOff>
      <xdr:row>279</xdr:row>
      <xdr:rowOff>28277</xdr:rowOff>
    </xdr:to>
    <xdr:cxnSp macro="">
      <xdr:nvCxnSpPr>
        <xdr:cNvPr id="214" name="直線矢印コネクタ 68">
          <a:extLst>
            <a:ext uri="{FF2B5EF4-FFF2-40B4-BE49-F238E27FC236}">
              <a16:creationId xmlns:a16="http://schemas.microsoft.com/office/drawing/2014/main" id="{D1B72990-AD2F-4CD1-9BB2-85F7A82AFEF8}"/>
            </a:ext>
          </a:extLst>
        </xdr:cNvPr>
        <xdr:cNvCxnSpPr/>
      </xdr:nvCxnSpPr>
      <xdr:spPr>
        <a:xfrm flipV="1">
          <a:off x="2887355" y="64197787"/>
          <a:ext cx="1415675" cy="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105"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107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5</v>
      </c>
      <c r="AF4" s="154"/>
      <c r="AG4" s="154"/>
      <c r="AH4" s="154"/>
      <c r="AI4" s="154"/>
      <c r="AJ4" s="154"/>
      <c r="AK4" s="154"/>
      <c r="AL4" s="154"/>
      <c r="AM4" s="154"/>
      <c r="AN4" s="154"/>
      <c r="AO4" s="154"/>
      <c r="AP4" s="159"/>
      <c r="AQ4" s="160" t="s">
        <v>10</v>
      </c>
      <c r="AR4" s="156"/>
      <c r="AS4" s="156"/>
      <c r="AT4" s="156"/>
      <c r="AU4" s="156"/>
      <c r="AV4" s="156"/>
      <c r="AW4" s="156"/>
      <c r="AX4" s="161"/>
    </row>
    <row r="5" spans="1:50" ht="30" customHeight="1" x14ac:dyDescent="0.15">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16</v>
      </c>
      <c r="AF5" s="197"/>
      <c r="AG5" s="197"/>
      <c r="AH5" s="197"/>
      <c r="AI5" s="197"/>
      <c r="AJ5" s="197"/>
      <c r="AK5" s="197"/>
      <c r="AL5" s="197"/>
      <c r="AM5" s="197"/>
      <c r="AN5" s="197"/>
      <c r="AO5" s="197"/>
      <c r="AP5" s="198"/>
      <c r="AQ5" s="199" t="s">
        <v>17</v>
      </c>
      <c r="AR5" s="200"/>
      <c r="AS5" s="200"/>
      <c r="AT5" s="200"/>
      <c r="AU5" s="200"/>
      <c r="AV5" s="200"/>
      <c r="AW5" s="200"/>
      <c r="AX5" s="201"/>
    </row>
    <row r="6" spans="1:50" ht="39" customHeight="1" x14ac:dyDescent="0.15">
      <c r="A6" s="202" t="s">
        <v>18</v>
      </c>
      <c r="B6" s="203"/>
      <c r="C6" s="203"/>
      <c r="D6" s="203"/>
      <c r="E6" s="203"/>
      <c r="F6" s="203"/>
      <c r="G6" s="204" t="str">
        <f>入力規則等!F39</f>
        <v>東日本大震災復興特別会計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41.75" customHeight="1" x14ac:dyDescent="0.15">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298.5"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補助、その他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v>6011</v>
      </c>
      <c r="Q13" s="220"/>
      <c r="R13" s="220"/>
      <c r="S13" s="220"/>
      <c r="T13" s="220"/>
      <c r="U13" s="220"/>
      <c r="V13" s="221"/>
      <c r="W13" s="219">
        <v>1580</v>
      </c>
      <c r="X13" s="220"/>
      <c r="Y13" s="220"/>
      <c r="Z13" s="220"/>
      <c r="AA13" s="220"/>
      <c r="AB13" s="220"/>
      <c r="AC13" s="221"/>
      <c r="AD13" s="219">
        <v>4393</v>
      </c>
      <c r="AE13" s="220"/>
      <c r="AF13" s="220"/>
      <c r="AG13" s="220"/>
      <c r="AH13" s="220"/>
      <c r="AI13" s="220"/>
      <c r="AJ13" s="221"/>
      <c r="AK13" s="219">
        <v>2970</v>
      </c>
      <c r="AL13" s="220"/>
      <c r="AM13" s="220"/>
      <c r="AN13" s="220"/>
      <c r="AO13" s="220"/>
      <c r="AP13" s="220"/>
      <c r="AQ13" s="221"/>
      <c r="AR13" s="231">
        <v>2180</v>
      </c>
      <c r="AS13" s="232"/>
      <c r="AT13" s="232"/>
      <c r="AU13" s="232"/>
      <c r="AV13" s="232"/>
      <c r="AW13" s="232"/>
      <c r="AX13" s="233"/>
    </row>
    <row r="14" spans="1:50" ht="21" customHeight="1" x14ac:dyDescent="0.15">
      <c r="A14" s="249"/>
      <c r="B14" s="250"/>
      <c r="C14" s="250"/>
      <c r="D14" s="250"/>
      <c r="E14" s="250"/>
      <c r="F14" s="251"/>
      <c r="G14" s="271"/>
      <c r="H14" s="272"/>
      <c r="I14" s="216" t="s">
        <v>38</v>
      </c>
      <c r="J14" s="234"/>
      <c r="K14" s="234"/>
      <c r="L14" s="234"/>
      <c r="M14" s="234"/>
      <c r="N14" s="234"/>
      <c r="O14" s="235"/>
      <c r="P14" s="219" t="s">
        <v>20</v>
      </c>
      <c r="Q14" s="220"/>
      <c r="R14" s="220"/>
      <c r="S14" s="220"/>
      <c r="T14" s="220"/>
      <c r="U14" s="220"/>
      <c r="V14" s="221"/>
      <c r="W14" s="219" t="s">
        <v>20</v>
      </c>
      <c r="X14" s="220"/>
      <c r="Y14" s="220"/>
      <c r="Z14" s="220"/>
      <c r="AA14" s="220"/>
      <c r="AB14" s="220"/>
      <c r="AC14" s="221"/>
      <c r="AD14" s="219" t="s">
        <v>20</v>
      </c>
      <c r="AE14" s="220"/>
      <c r="AF14" s="220"/>
      <c r="AG14" s="220"/>
      <c r="AH14" s="220"/>
      <c r="AI14" s="220"/>
      <c r="AJ14" s="221"/>
      <c r="AK14" s="219" t="s">
        <v>20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39</v>
      </c>
      <c r="J15" s="217"/>
      <c r="K15" s="217"/>
      <c r="L15" s="217"/>
      <c r="M15" s="217"/>
      <c r="N15" s="217"/>
      <c r="O15" s="218"/>
      <c r="P15" s="219" t="s">
        <v>20</v>
      </c>
      <c r="Q15" s="220"/>
      <c r="R15" s="220"/>
      <c r="S15" s="220"/>
      <c r="T15" s="220"/>
      <c r="U15" s="220"/>
      <c r="V15" s="221"/>
      <c r="W15" s="219" t="s">
        <v>20</v>
      </c>
      <c r="X15" s="220"/>
      <c r="Y15" s="220"/>
      <c r="Z15" s="220"/>
      <c r="AA15" s="220"/>
      <c r="AB15" s="220"/>
      <c r="AC15" s="221"/>
      <c r="AD15" s="219" t="s">
        <v>20</v>
      </c>
      <c r="AE15" s="220"/>
      <c r="AF15" s="220"/>
      <c r="AG15" s="220"/>
      <c r="AH15" s="220"/>
      <c r="AI15" s="220"/>
      <c r="AJ15" s="221"/>
      <c r="AK15" s="219" t="s">
        <v>20</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40</v>
      </c>
      <c r="J16" s="217"/>
      <c r="K16" s="217"/>
      <c r="L16" s="217"/>
      <c r="M16" s="217"/>
      <c r="N16" s="217"/>
      <c r="O16" s="218"/>
      <c r="P16" s="219" t="s">
        <v>20</v>
      </c>
      <c r="Q16" s="220"/>
      <c r="R16" s="220"/>
      <c r="S16" s="220"/>
      <c r="T16" s="220"/>
      <c r="U16" s="220"/>
      <c r="V16" s="221"/>
      <c r="W16" s="219" t="s">
        <v>20</v>
      </c>
      <c r="X16" s="220"/>
      <c r="Y16" s="220"/>
      <c r="Z16" s="220"/>
      <c r="AA16" s="220"/>
      <c r="AB16" s="220"/>
      <c r="AC16" s="221"/>
      <c r="AD16" s="219" t="s">
        <v>20</v>
      </c>
      <c r="AE16" s="220"/>
      <c r="AF16" s="220"/>
      <c r="AG16" s="220"/>
      <c r="AH16" s="220"/>
      <c r="AI16" s="220"/>
      <c r="AJ16" s="221"/>
      <c r="AK16" s="219" t="s">
        <v>20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41</v>
      </c>
      <c r="J17" s="234"/>
      <c r="K17" s="234"/>
      <c r="L17" s="234"/>
      <c r="M17" s="234"/>
      <c r="N17" s="234"/>
      <c r="O17" s="235"/>
      <c r="P17" s="219" t="s">
        <v>20</v>
      </c>
      <c r="Q17" s="220"/>
      <c r="R17" s="220"/>
      <c r="S17" s="220"/>
      <c r="T17" s="220"/>
      <c r="U17" s="220"/>
      <c r="V17" s="221"/>
      <c r="W17" s="219" t="s">
        <v>20</v>
      </c>
      <c r="X17" s="220"/>
      <c r="Y17" s="220"/>
      <c r="Z17" s="220"/>
      <c r="AA17" s="220"/>
      <c r="AB17" s="220"/>
      <c r="AC17" s="221"/>
      <c r="AD17" s="219" t="s">
        <v>20</v>
      </c>
      <c r="AE17" s="220"/>
      <c r="AF17" s="220"/>
      <c r="AG17" s="220"/>
      <c r="AH17" s="220"/>
      <c r="AI17" s="220"/>
      <c r="AJ17" s="221"/>
      <c r="AK17" s="219" t="s">
        <v>20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42</v>
      </c>
      <c r="J18" s="261"/>
      <c r="K18" s="261"/>
      <c r="L18" s="261"/>
      <c r="M18" s="261"/>
      <c r="N18" s="261"/>
      <c r="O18" s="262"/>
      <c r="P18" s="263">
        <f>SUM(P13:V17)</f>
        <v>6011</v>
      </c>
      <c r="Q18" s="264"/>
      <c r="R18" s="264"/>
      <c r="S18" s="264"/>
      <c r="T18" s="264"/>
      <c r="U18" s="264"/>
      <c r="V18" s="265"/>
      <c r="W18" s="263">
        <f>SUM(W13:AC17)</f>
        <v>1580</v>
      </c>
      <c r="X18" s="264"/>
      <c r="Y18" s="264"/>
      <c r="Z18" s="264"/>
      <c r="AA18" s="264"/>
      <c r="AB18" s="264"/>
      <c r="AC18" s="265"/>
      <c r="AD18" s="263">
        <f>SUM(AD13:AJ17)</f>
        <v>4393</v>
      </c>
      <c r="AE18" s="264"/>
      <c r="AF18" s="264"/>
      <c r="AG18" s="264"/>
      <c r="AH18" s="264"/>
      <c r="AI18" s="264"/>
      <c r="AJ18" s="265"/>
      <c r="AK18" s="263">
        <f>SUM(AK13:AQ17)</f>
        <v>2970</v>
      </c>
      <c r="AL18" s="264"/>
      <c r="AM18" s="264"/>
      <c r="AN18" s="264"/>
      <c r="AO18" s="264"/>
      <c r="AP18" s="264"/>
      <c r="AQ18" s="265"/>
      <c r="AR18" s="263">
        <f>SUM(AR13:AX17)</f>
        <v>2180</v>
      </c>
      <c r="AS18" s="264"/>
      <c r="AT18" s="264"/>
      <c r="AU18" s="264"/>
      <c r="AV18" s="264"/>
      <c r="AW18" s="264"/>
      <c r="AX18" s="266"/>
    </row>
    <row r="19" spans="1:50" ht="24.75" customHeight="1" x14ac:dyDescent="0.15">
      <c r="A19" s="249"/>
      <c r="B19" s="250"/>
      <c r="C19" s="250"/>
      <c r="D19" s="250"/>
      <c r="E19" s="250"/>
      <c r="F19" s="251"/>
      <c r="G19" s="256" t="s">
        <v>43</v>
      </c>
      <c r="H19" s="257"/>
      <c r="I19" s="257"/>
      <c r="J19" s="257"/>
      <c r="K19" s="257"/>
      <c r="L19" s="257"/>
      <c r="M19" s="257"/>
      <c r="N19" s="257"/>
      <c r="O19" s="257"/>
      <c r="P19" s="219">
        <v>5721</v>
      </c>
      <c r="Q19" s="220"/>
      <c r="R19" s="220"/>
      <c r="S19" s="220"/>
      <c r="T19" s="220"/>
      <c r="U19" s="220"/>
      <c r="V19" s="221"/>
      <c r="W19" s="219">
        <v>1379</v>
      </c>
      <c r="X19" s="220"/>
      <c r="Y19" s="220"/>
      <c r="Z19" s="220"/>
      <c r="AA19" s="220"/>
      <c r="AB19" s="220"/>
      <c r="AC19" s="221"/>
      <c r="AD19" s="219">
        <v>4169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44</v>
      </c>
      <c r="H20" s="257"/>
      <c r="I20" s="257"/>
      <c r="J20" s="257"/>
      <c r="K20" s="257"/>
      <c r="L20" s="257"/>
      <c r="M20" s="257"/>
      <c r="N20" s="257"/>
      <c r="O20" s="257"/>
      <c r="P20" s="295">
        <f>IF(P18=0, "-", SUM(P19)/P18)</f>
        <v>0.95175511562136084</v>
      </c>
      <c r="Q20" s="295"/>
      <c r="R20" s="295"/>
      <c r="S20" s="295"/>
      <c r="T20" s="295"/>
      <c r="U20" s="295"/>
      <c r="V20" s="295"/>
      <c r="W20" s="295">
        <f>IF(W18=0, "-", SUM(W19)/W18)</f>
        <v>0.87278481012658227</v>
      </c>
      <c r="X20" s="295"/>
      <c r="Y20" s="295"/>
      <c r="Z20" s="295"/>
      <c r="AA20" s="295"/>
      <c r="AB20" s="295"/>
      <c r="AC20" s="295"/>
      <c r="AD20" s="295">
        <f>IF(AD18=0, "-", SUM(AD19)/AD18)</f>
        <v>0.9490097882995675</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45</v>
      </c>
      <c r="H21" s="294"/>
      <c r="I21" s="294"/>
      <c r="J21" s="294"/>
      <c r="K21" s="294"/>
      <c r="L21" s="294"/>
      <c r="M21" s="294"/>
      <c r="N21" s="294"/>
      <c r="O21" s="294"/>
      <c r="P21" s="295">
        <f>IF(P19=0, "-", SUM(P19)/SUM(P13,P14))</f>
        <v>0.95175511562136084</v>
      </c>
      <c r="Q21" s="295"/>
      <c r="R21" s="295"/>
      <c r="S21" s="295"/>
      <c r="T21" s="295"/>
      <c r="U21" s="295"/>
      <c r="V21" s="295"/>
      <c r="W21" s="295">
        <f>IF(W19=0, "-", SUM(W19)/SUM(W13,W14))</f>
        <v>0.87278481012658227</v>
      </c>
      <c r="X21" s="295"/>
      <c r="Y21" s="295"/>
      <c r="Z21" s="295"/>
      <c r="AA21" s="295"/>
      <c r="AB21" s="295"/>
      <c r="AC21" s="295"/>
      <c r="AD21" s="295">
        <f>IF(AD19=0, "-", SUM(AD19)/SUM(AD13,AD14))</f>
        <v>0.9490097882995675</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51</v>
      </c>
      <c r="H23" s="281"/>
      <c r="I23" s="281"/>
      <c r="J23" s="281"/>
      <c r="K23" s="281"/>
      <c r="L23" s="281"/>
      <c r="M23" s="281"/>
      <c r="N23" s="281"/>
      <c r="O23" s="282"/>
      <c r="P23" s="231">
        <v>1224</v>
      </c>
      <c r="Q23" s="232"/>
      <c r="R23" s="232"/>
      <c r="S23" s="232"/>
      <c r="T23" s="232"/>
      <c r="U23" s="232"/>
      <c r="V23" s="283"/>
      <c r="W23" s="231">
        <v>190</v>
      </c>
      <c r="X23" s="232"/>
      <c r="Y23" s="232"/>
      <c r="Z23" s="232"/>
      <c r="AA23" s="232"/>
      <c r="AB23" s="232"/>
      <c r="AC23" s="283"/>
      <c r="AD23" s="284" t="s">
        <v>52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53</v>
      </c>
      <c r="H24" s="291"/>
      <c r="I24" s="291"/>
      <c r="J24" s="291"/>
      <c r="K24" s="291"/>
      <c r="L24" s="291"/>
      <c r="M24" s="291"/>
      <c r="N24" s="291"/>
      <c r="O24" s="292"/>
      <c r="P24" s="219">
        <v>1746</v>
      </c>
      <c r="Q24" s="220"/>
      <c r="R24" s="220"/>
      <c r="S24" s="220"/>
      <c r="T24" s="220"/>
      <c r="U24" s="220"/>
      <c r="V24" s="221"/>
      <c r="W24" s="219">
        <v>1990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42</v>
      </c>
      <c r="H29" s="131"/>
      <c r="I29" s="131"/>
      <c r="J29" s="131"/>
      <c r="K29" s="131"/>
      <c r="L29" s="131"/>
      <c r="M29" s="131"/>
      <c r="N29" s="131"/>
      <c r="O29" s="132"/>
      <c r="P29" s="333">
        <f>AK13</f>
        <v>2970</v>
      </c>
      <c r="Q29" s="334"/>
      <c r="R29" s="334"/>
      <c r="S29" s="334"/>
      <c r="T29" s="334"/>
      <c r="U29" s="334"/>
      <c r="V29" s="335"/>
      <c r="W29" s="336">
        <f>AR13</f>
        <v>2180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31</v>
      </c>
      <c r="AF31" s="404"/>
      <c r="AG31" s="404"/>
      <c r="AH31" s="405"/>
      <c r="AI31" s="403" t="s">
        <v>32</v>
      </c>
      <c r="AJ31" s="404"/>
      <c r="AK31" s="404"/>
      <c r="AL31" s="405"/>
      <c r="AM31" s="403" t="s">
        <v>60</v>
      </c>
      <c r="AN31" s="404"/>
      <c r="AO31" s="404"/>
      <c r="AP31" s="405"/>
      <c r="AQ31" s="412" t="s">
        <v>61</v>
      </c>
      <c r="AR31" s="413"/>
      <c r="AS31" s="413"/>
      <c r="AT31" s="414"/>
      <c r="AU31" s="412" t="s">
        <v>62</v>
      </c>
      <c r="AV31" s="413"/>
      <c r="AW31" s="413"/>
      <c r="AX31" s="415"/>
    </row>
    <row r="32" spans="1:50" ht="23.2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114</v>
      </c>
      <c r="AF32" s="373"/>
      <c r="AG32" s="373"/>
      <c r="AH32" s="373"/>
      <c r="AI32" s="373">
        <v>116</v>
      </c>
      <c r="AJ32" s="373"/>
      <c r="AK32" s="373"/>
      <c r="AL32" s="373"/>
      <c r="AM32" s="373">
        <v>71</v>
      </c>
      <c r="AN32" s="373"/>
      <c r="AO32" s="373"/>
      <c r="AP32" s="373"/>
      <c r="AQ32" s="373" t="s">
        <v>20</v>
      </c>
      <c r="AR32" s="373"/>
      <c r="AS32" s="373"/>
      <c r="AT32" s="373"/>
      <c r="AU32" s="406" t="s">
        <v>20</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66</v>
      </c>
      <c r="AC33" s="372"/>
      <c r="AD33" s="372"/>
      <c r="AE33" s="373" t="s">
        <v>20</v>
      </c>
      <c r="AF33" s="373"/>
      <c r="AG33" s="373"/>
      <c r="AH33" s="373"/>
      <c r="AI33" s="373" t="s">
        <v>20</v>
      </c>
      <c r="AJ33" s="373"/>
      <c r="AK33" s="373"/>
      <c r="AL33" s="373"/>
      <c r="AM33" s="373" t="s">
        <v>20</v>
      </c>
      <c r="AN33" s="373"/>
      <c r="AO33" s="373"/>
      <c r="AP33" s="373"/>
      <c r="AQ33" s="373">
        <v>100</v>
      </c>
      <c r="AR33" s="373"/>
      <c r="AS33" s="373"/>
      <c r="AT33" s="373"/>
      <c r="AU33" s="406">
        <v>100</v>
      </c>
      <c r="AV33" s="407"/>
      <c r="AW33" s="407"/>
      <c r="AX33" s="408"/>
    </row>
    <row r="34" spans="1:51" ht="23.25" customHeight="1" x14ac:dyDescent="0.15">
      <c r="A34" s="436" t="s">
        <v>68</v>
      </c>
      <c r="B34" s="131"/>
      <c r="C34" s="131"/>
      <c r="D34" s="131"/>
      <c r="E34" s="131"/>
      <c r="F34" s="437"/>
      <c r="G34" s="226" t="s">
        <v>69</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31</v>
      </c>
      <c r="AF34" s="226"/>
      <c r="AG34" s="226"/>
      <c r="AH34" s="255"/>
      <c r="AI34" s="225" t="s">
        <v>32</v>
      </c>
      <c r="AJ34" s="226"/>
      <c r="AK34" s="226"/>
      <c r="AL34" s="255"/>
      <c r="AM34" s="225" t="s">
        <v>60</v>
      </c>
      <c r="AN34" s="226"/>
      <c r="AO34" s="226"/>
      <c r="AP34" s="255"/>
      <c r="AQ34" s="417" t="s">
        <v>70</v>
      </c>
      <c r="AR34" s="418"/>
      <c r="AS34" s="418"/>
      <c r="AT34" s="418"/>
      <c r="AU34" s="418"/>
      <c r="AV34" s="418"/>
      <c r="AW34" s="418"/>
      <c r="AX34" s="419"/>
    </row>
    <row r="35" spans="1:51" ht="23.25" customHeight="1" x14ac:dyDescent="0.15">
      <c r="A35" s="438"/>
      <c r="B35" s="439"/>
      <c r="C35" s="439"/>
      <c r="D35" s="439"/>
      <c r="E35" s="439"/>
      <c r="F35" s="440"/>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v>9.5</v>
      </c>
      <c r="AF35" s="399"/>
      <c r="AG35" s="399"/>
      <c r="AH35" s="399"/>
      <c r="AI35" s="399">
        <v>10.7</v>
      </c>
      <c r="AJ35" s="399"/>
      <c r="AK35" s="399"/>
      <c r="AL35" s="399"/>
      <c r="AM35" s="399">
        <v>11.8</v>
      </c>
      <c r="AN35" s="399"/>
      <c r="AO35" s="399"/>
      <c r="AP35" s="399"/>
      <c r="AQ35" s="390">
        <v>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29" t="s">
        <v>75</v>
      </c>
      <c r="AF36" s="429"/>
      <c r="AG36" s="429"/>
      <c r="AH36" s="429"/>
      <c r="AI36" s="429" t="s">
        <v>76</v>
      </c>
      <c r="AJ36" s="429"/>
      <c r="AK36" s="429"/>
      <c r="AL36" s="429"/>
      <c r="AM36" s="429" t="s">
        <v>77</v>
      </c>
      <c r="AN36" s="429"/>
      <c r="AO36" s="429"/>
      <c r="AP36" s="429"/>
      <c r="AQ36" s="429" t="s">
        <v>20</v>
      </c>
      <c r="AR36" s="429"/>
      <c r="AS36" s="429"/>
      <c r="AT36" s="429"/>
      <c r="AU36" s="429"/>
      <c r="AV36" s="429"/>
      <c r="AW36" s="429"/>
      <c r="AX36" s="430"/>
    </row>
    <row r="37" spans="1:51" ht="18.75" hidden="1" customHeight="1" x14ac:dyDescent="0.15">
      <c r="A37" s="465" t="s">
        <v>78</v>
      </c>
      <c r="B37" s="466"/>
      <c r="C37" s="466"/>
      <c r="D37" s="466"/>
      <c r="E37" s="466"/>
      <c r="F37" s="467"/>
      <c r="G37" s="475" t="s">
        <v>79</v>
      </c>
      <c r="H37" s="325"/>
      <c r="I37" s="325"/>
      <c r="J37" s="325"/>
      <c r="K37" s="325"/>
      <c r="L37" s="325"/>
      <c r="M37" s="325"/>
      <c r="N37" s="325"/>
      <c r="O37" s="326"/>
      <c r="P37" s="329" t="s">
        <v>80</v>
      </c>
      <c r="Q37" s="325"/>
      <c r="R37" s="325"/>
      <c r="S37" s="325"/>
      <c r="T37" s="325"/>
      <c r="U37" s="325"/>
      <c r="V37" s="325"/>
      <c r="W37" s="325"/>
      <c r="X37" s="326"/>
      <c r="Y37" s="476"/>
      <c r="Z37" s="477"/>
      <c r="AA37" s="478"/>
      <c r="AB37" s="482" t="s">
        <v>59</v>
      </c>
      <c r="AC37" s="483"/>
      <c r="AD37" s="484"/>
      <c r="AE37" s="482" t="s">
        <v>31</v>
      </c>
      <c r="AF37" s="483"/>
      <c r="AG37" s="483"/>
      <c r="AH37" s="484"/>
      <c r="AI37" s="487" t="s">
        <v>32</v>
      </c>
      <c r="AJ37" s="487"/>
      <c r="AK37" s="487"/>
      <c r="AL37" s="482"/>
      <c r="AM37" s="487" t="s">
        <v>60</v>
      </c>
      <c r="AN37" s="487"/>
      <c r="AO37" s="487"/>
      <c r="AP37" s="482"/>
      <c r="AQ37" s="456" t="s">
        <v>81</v>
      </c>
      <c r="AR37" s="457"/>
      <c r="AS37" s="457"/>
      <c r="AT37" s="458"/>
      <c r="AU37" s="325" t="s">
        <v>82</v>
      </c>
      <c r="AV37" s="325"/>
      <c r="AW37" s="325"/>
      <c r="AX37" s="330"/>
    </row>
    <row r="38" spans="1:51" ht="18.75" hidden="1"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7</v>
      </c>
      <c r="AR38" s="432"/>
      <c r="AS38" s="433" t="s">
        <v>83</v>
      </c>
      <c r="AT38" s="434"/>
      <c r="AU38" s="435">
        <v>12</v>
      </c>
      <c r="AV38" s="435"/>
      <c r="AW38" s="327" t="s">
        <v>84</v>
      </c>
      <c r="AX38" s="332"/>
    </row>
    <row r="39" spans="1:51" ht="23.25" hidden="1" customHeight="1" x14ac:dyDescent="0.15">
      <c r="A39" s="471"/>
      <c r="B39" s="469"/>
      <c r="C39" s="469"/>
      <c r="D39" s="469"/>
      <c r="E39" s="469"/>
      <c r="F39" s="470"/>
      <c r="G39" s="376" t="s">
        <v>85</v>
      </c>
      <c r="H39" s="133"/>
      <c r="I39" s="133"/>
      <c r="J39" s="133"/>
      <c r="K39" s="133"/>
      <c r="L39" s="133"/>
      <c r="M39" s="133"/>
      <c r="N39" s="133"/>
      <c r="O39" s="377"/>
      <c r="P39" s="143" t="s">
        <v>86</v>
      </c>
      <c r="Q39" s="143"/>
      <c r="R39" s="143"/>
      <c r="S39" s="143"/>
      <c r="T39" s="143"/>
      <c r="U39" s="143"/>
      <c r="V39" s="143"/>
      <c r="W39" s="143"/>
      <c r="X39" s="144"/>
      <c r="Y39" s="386" t="s">
        <v>87</v>
      </c>
      <c r="Z39" s="387"/>
      <c r="AA39" s="388"/>
      <c r="AB39" s="389" t="s">
        <v>88</v>
      </c>
      <c r="AC39" s="389"/>
      <c r="AD39" s="389"/>
      <c r="AE39" s="390">
        <v>48</v>
      </c>
      <c r="AF39" s="374"/>
      <c r="AG39" s="374"/>
      <c r="AH39" s="374"/>
      <c r="AI39" s="390">
        <v>44</v>
      </c>
      <c r="AJ39" s="374"/>
      <c r="AK39" s="374"/>
      <c r="AL39" s="374"/>
      <c r="AM39" s="390">
        <v>6</v>
      </c>
      <c r="AN39" s="374"/>
      <c r="AO39" s="374"/>
      <c r="AP39" s="374"/>
      <c r="AQ39" s="392" t="s">
        <v>20</v>
      </c>
      <c r="AR39" s="393"/>
      <c r="AS39" s="393"/>
      <c r="AT39" s="394"/>
      <c r="AU39" s="374" t="s">
        <v>20</v>
      </c>
      <c r="AV39" s="374"/>
      <c r="AW39" s="374"/>
      <c r="AX39" s="375"/>
    </row>
    <row r="40" spans="1:51" ht="23.25" hidden="1"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89</v>
      </c>
      <c r="Z40" s="226"/>
      <c r="AA40" s="255"/>
      <c r="AB40" s="446" t="s">
        <v>88</v>
      </c>
      <c r="AC40" s="446"/>
      <c r="AD40" s="446"/>
      <c r="AE40" s="390" t="s">
        <v>20</v>
      </c>
      <c r="AF40" s="374"/>
      <c r="AG40" s="374"/>
      <c r="AH40" s="374"/>
      <c r="AI40" s="390" t="s">
        <v>20</v>
      </c>
      <c r="AJ40" s="374"/>
      <c r="AK40" s="374"/>
      <c r="AL40" s="374"/>
      <c r="AM40" s="390" t="s">
        <v>20</v>
      </c>
      <c r="AN40" s="374"/>
      <c r="AO40" s="374"/>
      <c r="AP40" s="374"/>
      <c r="AQ40" s="392">
        <v>235</v>
      </c>
      <c r="AR40" s="393"/>
      <c r="AS40" s="393"/>
      <c r="AT40" s="394"/>
      <c r="AU40" s="374">
        <v>530</v>
      </c>
      <c r="AV40" s="374"/>
      <c r="AW40" s="374"/>
      <c r="AX40" s="375"/>
    </row>
    <row r="41" spans="1:51" ht="23.25" hidden="1"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90</v>
      </c>
      <c r="Z41" s="226"/>
      <c r="AA41" s="255"/>
      <c r="AB41" s="391" t="s">
        <v>91</v>
      </c>
      <c r="AC41" s="391"/>
      <c r="AD41" s="391"/>
      <c r="AE41" s="390" t="s">
        <v>20</v>
      </c>
      <c r="AF41" s="374"/>
      <c r="AG41" s="374"/>
      <c r="AH41" s="374"/>
      <c r="AI41" s="390" t="s">
        <v>20</v>
      </c>
      <c r="AJ41" s="374"/>
      <c r="AK41" s="374"/>
      <c r="AL41" s="374"/>
      <c r="AM41" s="390" t="s">
        <v>20</v>
      </c>
      <c r="AN41" s="374"/>
      <c r="AO41" s="374"/>
      <c r="AP41" s="374"/>
      <c r="AQ41" s="392" t="s">
        <v>20</v>
      </c>
      <c r="AR41" s="393"/>
      <c r="AS41" s="393"/>
      <c r="AT41" s="394"/>
      <c r="AU41" s="374" t="s">
        <v>20</v>
      </c>
      <c r="AV41" s="374"/>
      <c r="AW41" s="374"/>
      <c r="AX41" s="375"/>
    </row>
    <row r="42" spans="1:51" ht="23.25" customHeight="1" x14ac:dyDescent="0.15">
      <c r="A42" s="459" t="s">
        <v>92</v>
      </c>
      <c r="B42" s="454"/>
      <c r="C42" s="454"/>
      <c r="D42" s="454"/>
      <c r="E42" s="454"/>
      <c r="F42" s="455"/>
      <c r="G42" s="376"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98</v>
      </c>
      <c r="C49" s="454"/>
      <c r="D49" s="454"/>
      <c r="E49" s="454"/>
      <c r="F49" s="455"/>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64" t="s">
        <v>59</v>
      </c>
      <c r="AC49" s="865"/>
      <c r="AD49" s="866"/>
      <c r="AE49" s="416" t="s">
        <v>31</v>
      </c>
      <c r="AF49" s="416"/>
      <c r="AG49" s="416"/>
      <c r="AH49" s="416"/>
      <c r="AI49" s="416" t="s">
        <v>32</v>
      </c>
      <c r="AJ49" s="416"/>
      <c r="AK49" s="416"/>
      <c r="AL49" s="416"/>
      <c r="AM49" s="416" t="s">
        <v>60</v>
      </c>
      <c r="AN49" s="416"/>
      <c r="AO49" s="416"/>
      <c r="AP49" s="416"/>
      <c r="AQ49" s="489" t="s">
        <v>81</v>
      </c>
      <c r="AR49" s="490"/>
      <c r="AS49" s="490"/>
      <c r="AT49" s="491"/>
      <c r="AU49" s="492" t="s">
        <v>82</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83</v>
      </c>
      <c r="AT50" s="434"/>
      <c r="AU50" s="435"/>
      <c r="AV50" s="435"/>
      <c r="AW50" s="327" t="s">
        <v>84</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101</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89</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90</v>
      </c>
      <c r="Z53" s="766"/>
      <c r="AA53" s="767"/>
      <c r="AB53" s="553" t="s">
        <v>91</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98</v>
      </c>
      <c r="C54" s="454"/>
      <c r="D54" s="454"/>
      <c r="E54" s="454"/>
      <c r="F54" s="455"/>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64" t="s">
        <v>59</v>
      </c>
      <c r="AC54" s="865"/>
      <c r="AD54" s="866"/>
      <c r="AE54" s="416" t="s">
        <v>31</v>
      </c>
      <c r="AF54" s="416"/>
      <c r="AG54" s="416"/>
      <c r="AH54" s="416"/>
      <c r="AI54" s="416" t="s">
        <v>32</v>
      </c>
      <c r="AJ54" s="416"/>
      <c r="AK54" s="416"/>
      <c r="AL54" s="416"/>
      <c r="AM54" s="416" t="s">
        <v>60</v>
      </c>
      <c r="AN54" s="416"/>
      <c r="AO54" s="416"/>
      <c r="AP54" s="416"/>
      <c r="AQ54" s="489" t="s">
        <v>81</v>
      </c>
      <c r="AR54" s="490"/>
      <c r="AS54" s="490"/>
      <c r="AT54" s="491"/>
      <c r="AU54" s="492" t="s">
        <v>82</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83</v>
      </c>
      <c r="AT55" s="434"/>
      <c r="AU55" s="435"/>
      <c r="AV55" s="435"/>
      <c r="AW55" s="327" t="s">
        <v>84</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101</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89</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90</v>
      </c>
      <c r="Z58" s="766"/>
      <c r="AA58" s="767"/>
      <c r="AB58" s="553" t="s">
        <v>91</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98</v>
      </c>
      <c r="C59" s="454"/>
      <c r="D59" s="454"/>
      <c r="E59" s="454"/>
      <c r="F59" s="455"/>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64" t="s">
        <v>59</v>
      </c>
      <c r="AC59" s="865"/>
      <c r="AD59" s="866"/>
      <c r="AE59" s="416" t="s">
        <v>31</v>
      </c>
      <c r="AF59" s="416"/>
      <c r="AG59" s="416"/>
      <c r="AH59" s="416"/>
      <c r="AI59" s="416" t="s">
        <v>32</v>
      </c>
      <c r="AJ59" s="416"/>
      <c r="AK59" s="416"/>
      <c r="AL59" s="416"/>
      <c r="AM59" s="416" t="s">
        <v>60</v>
      </c>
      <c r="AN59" s="416"/>
      <c r="AO59" s="416"/>
      <c r="AP59" s="416"/>
      <c r="AQ59" s="489" t="s">
        <v>81</v>
      </c>
      <c r="AR59" s="490"/>
      <c r="AS59" s="490"/>
      <c r="AT59" s="491"/>
      <c r="AU59" s="492" t="s">
        <v>82</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83</v>
      </c>
      <c r="AT60" s="434"/>
      <c r="AU60" s="435"/>
      <c r="AV60" s="435"/>
      <c r="AW60" s="327" t="s">
        <v>84</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101</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89</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90</v>
      </c>
      <c r="Z63" s="766"/>
      <c r="AA63" s="767"/>
      <c r="AB63" s="553" t="s">
        <v>91</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customHeight="1" x14ac:dyDescent="0.15">
      <c r="A64" s="339" t="s">
        <v>54</v>
      </c>
      <c r="B64" s="340"/>
      <c r="C64" s="340"/>
      <c r="D64" s="340"/>
      <c r="E64" s="340"/>
      <c r="F64" s="341"/>
      <c r="G64" s="314" t="s">
        <v>102</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31</v>
      </c>
      <c r="AF65" s="404"/>
      <c r="AG65" s="404"/>
      <c r="AH65" s="405"/>
      <c r="AI65" s="403" t="s">
        <v>32</v>
      </c>
      <c r="AJ65" s="404"/>
      <c r="AK65" s="404"/>
      <c r="AL65" s="405"/>
      <c r="AM65" s="403" t="s">
        <v>60</v>
      </c>
      <c r="AN65" s="404"/>
      <c r="AO65" s="404"/>
      <c r="AP65" s="405"/>
      <c r="AQ65" s="412" t="s">
        <v>61</v>
      </c>
      <c r="AR65" s="413"/>
      <c r="AS65" s="413"/>
      <c r="AT65" s="414"/>
      <c r="AU65" s="412" t="s">
        <v>62</v>
      </c>
      <c r="AV65" s="413"/>
      <c r="AW65" s="413"/>
      <c r="AX65" s="415"/>
      <c r="AY65">
        <f>COUNTA($G$66)</f>
        <v>1</v>
      </c>
    </row>
    <row r="66" spans="1:51" ht="23.25" customHeight="1" x14ac:dyDescent="0.15">
      <c r="A66" s="350"/>
      <c r="B66" s="320"/>
      <c r="C66" s="320"/>
      <c r="D66" s="320"/>
      <c r="E66" s="320"/>
      <c r="F66" s="321"/>
      <c r="G66" s="359" t="s">
        <v>103</v>
      </c>
      <c r="H66" s="360"/>
      <c r="I66" s="360"/>
      <c r="J66" s="360"/>
      <c r="K66" s="360"/>
      <c r="L66" s="360"/>
      <c r="M66" s="360"/>
      <c r="N66" s="360"/>
      <c r="O66" s="360"/>
      <c r="P66" s="363" t="s">
        <v>64</v>
      </c>
      <c r="Q66" s="364"/>
      <c r="R66" s="364"/>
      <c r="S66" s="364"/>
      <c r="T66" s="364"/>
      <c r="U66" s="364"/>
      <c r="V66" s="364"/>
      <c r="W66" s="364"/>
      <c r="X66" s="365"/>
      <c r="Y66" s="369" t="s">
        <v>65</v>
      </c>
      <c r="Z66" s="370"/>
      <c r="AA66" s="371"/>
      <c r="AB66" s="372" t="s">
        <v>66</v>
      </c>
      <c r="AC66" s="372"/>
      <c r="AD66" s="372"/>
      <c r="AE66" s="373">
        <v>12</v>
      </c>
      <c r="AF66" s="373"/>
      <c r="AG66" s="373"/>
      <c r="AH66" s="373"/>
      <c r="AI66" s="373">
        <v>26</v>
      </c>
      <c r="AJ66" s="373"/>
      <c r="AK66" s="373"/>
      <c r="AL66" s="373"/>
      <c r="AM66" s="373">
        <v>29</v>
      </c>
      <c r="AN66" s="373"/>
      <c r="AO66" s="373"/>
      <c r="AP66" s="373"/>
      <c r="AQ66" s="373" t="s">
        <v>20</v>
      </c>
      <c r="AR66" s="373"/>
      <c r="AS66" s="373"/>
      <c r="AT66" s="373"/>
      <c r="AU66" s="406" t="s">
        <v>20</v>
      </c>
      <c r="AV66" s="407"/>
      <c r="AW66" s="407"/>
      <c r="AX66" s="408"/>
      <c r="AY66">
        <f>$AY$65</f>
        <v>1</v>
      </c>
    </row>
    <row r="67" spans="1:51" ht="23.2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t="s">
        <v>66</v>
      </c>
      <c r="AC67" s="372"/>
      <c r="AD67" s="372"/>
      <c r="AE67" s="373" t="s">
        <v>20</v>
      </c>
      <c r="AF67" s="373"/>
      <c r="AG67" s="373"/>
      <c r="AH67" s="373"/>
      <c r="AI67" s="373" t="s">
        <v>20</v>
      </c>
      <c r="AJ67" s="373"/>
      <c r="AK67" s="373"/>
      <c r="AL67" s="373"/>
      <c r="AM67" s="373"/>
      <c r="AN67" s="373"/>
      <c r="AO67" s="373"/>
      <c r="AP67" s="373"/>
      <c r="AQ67" s="373">
        <v>23</v>
      </c>
      <c r="AR67" s="373"/>
      <c r="AS67" s="373"/>
      <c r="AT67" s="373"/>
      <c r="AU67" s="406">
        <v>23</v>
      </c>
      <c r="AV67" s="407"/>
      <c r="AW67" s="407"/>
      <c r="AX67" s="408"/>
      <c r="AY67">
        <f>$AY$65</f>
        <v>1</v>
      </c>
    </row>
    <row r="68" spans="1:51" ht="23.25" customHeight="1" x14ac:dyDescent="0.15">
      <c r="A68" s="436" t="s">
        <v>68</v>
      </c>
      <c r="B68" s="131"/>
      <c r="C68" s="131"/>
      <c r="D68" s="131"/>
      <c r="E68" s="131"/>
      <c r="F68" s="437"/>
      <c r="G68" s="226" t="s">
        <v>69</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31</v>
      </c>
      <c r="AF68" s="416"/>
      <c r="AG68" s="416"/>
      <c r="AH68" s="416"/>
      <c r="AI68" s="416" t="s">
        <v>32</v>
      </c>
      <c r="AJ68" s="416"/>
      <c r="AK68" s="416"/>
      <c r="AL68" s="416"/>
      <c r="AM68" s="416" t="s">
        <v>60</v>
      </c>
      <c r="AN68" s="416"/>
      <c r="AO68" s="416"/>
      <c r="AP68" s="416"/>
      <c r="AQ68" s="417" t="s">
        <v>70</v>
      </c>
      <c r="AR68" s="418"/>
      <c r="AS68" s="418"/>
      <c r="AT68" s="418"/>
      <c r="AU68" s="418"/>
      <c r="AV68" s="418"/>
      <c r="AW68" s="418"/>
      <c r="AX68" s="419"/>
      <c r="AY68">
        <f>IF(SUBSTITUTE(SUBSTITUTE($G$69,"／",""),"　","")="",0,1)</f>
        <v>1</v>
      </c>
    </row>
    <row r="69" spans="1:51" ht="23.25" customHeight="1" x14ac:dyDescent="0.15">
      <c r="A69" s="438"/>
      <c r="B69" s="439"/>
      <c r="C69" s="439"/>
      <c r="D69" s="439"/>
      <c r="E69" s="439"/>
      <c r="F69" s="440"/>
      <c r="G69" s="395" t="s">
        <v>71</v>
      </c>
      <c r="H69" s="396"/>
      <c r="I69" s="396"/>
      <c r="J69" s="396"/>
      <c r="K69" s="396"/>
      <c r="L69" s="396"/>
      <c r="M69" s="396"/>
      <c r="N69" s="396"/>
      <c r="O69" s="396"/>
      <c r="P69" s="396"/>
      <c r="Q69" s="396"/>
      <c r="R69" s="396"/>
      <c r="S69" s="396"/>
      <c r="T69" s="396"/>
      <c r="U69" s="396"/>
      <c r="V69" s="396"/>
      <c r="W69" s="396"/>
      <c r="X69" s="396"/>
      <c r="Y69" s="420" t="s">
        <v>68</v>
      </c>
      <c r="Z69" s="421"/>
      <c r="AA69" s="422"/>
      <c r="AB69" s="423" t="s">
        <v>72</v>
      </c>
      <c r="AC69" s="424"/>
      <c r="AD69" s="425"/>
      <c r="AE69" s="399">
        <v>2.4</v>
      </c>
      <c r="AF69" s="399"/>
      <c r="AG69" s="399"/>
      <c r="AH69" s="399"/>
      <c r="AI69" s="399">
        <v>3.8</v>
      </c>
      <c r="AJ69" s="399"/>
      <c r="AK69" s="399"/>
      <c r="AL69" s="399"/>
      <c r="AM69" s="399">
        <v>4.8</v>
      </c>
      <c r="AN69" s="399"/>
      <c r="AO69" s="399"/>
      <c r="AP69" s="399"/>
      <c r="AQ69" s="390" t="s">
        <v>20</v>
      </c>
      <c r="AR69" s="374"/>
      <c r="AS69" s="374"/>
      <c r="AT69" s="374"/>
      <c r="AU69" s="374"/>
      <c r="AV69" s="374"/>
      <c r="AW69" s="374"/>
      <c r="AX69" s="375"/>
      <c r="AY69">
        <f>$AY$68</f>
        <v>1</v>
      </c>
    </row>
    <row r="70" spans="1:51" ht="46.5"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74</v>
      </c>
      <c r="AC70" s="427"/>
      <c r="AD70" s="428"/>
      <c r="AE70" s="429" t="s">
        <v>104</v>
      </c>
      <c r="AF70" s="429"/>
      <c r="AG70" s="429"/>
      <c r="AH70" s="429"/>
      <c r="AI70" s="429" t="s">
        <v>105</v>
      </c>
      <c r="AJ70" s="429"/>
      <c r="AK70" s="429"/>
      <c r="AL70" s="429"/>
      <c r="AM70" s="429" t="s">
        <v>106</v>
      </c>
      <c r="AN70" s="429"/>
      <c r="AO70" s="429"/>
      <c r="AP70" s="429"/>
      <c r="AQ70" s="429" t="s">
        <v>20</v>
      </c>
      <c r="AR70" s="429"/>
      <c r="AS70" s="429"/>
      <c r="AT70" s="429"/>
      <c r="AU70" s="429"/>
      <c r="AV70" s="429"/>
      <c r="AW70" s="429"/>
      <c r="AX70" s="430"/>
      <c r="AY70">
        <f>$AY$68</f>
        <v>1</v>
      </c>
    </row>
    <row r="71" spans="1:51" ht="18.75" hidden="1" customHeight="1" x14ac:dyDescent="0.15">
      <c r="A71" s="496" t="s">
        <v>78</v>
      </c>
      <c r="B71" s="497"/>
      <c r="C71" s="497"/>
      <c r="D71" s="497"/>
      <c r="E71" s="497"/>
      <c r="F71" s="498"/>
      <c r="G71" s="475" t="s">
        <v>79</v>
      </c>
      <c r="H71" s="325"/>
      <c r="I71" s="325"/>
      <c r="J71" s="325"/>
      <c r="K71" s="325"/>
      <c r="L71" s="325"/>
      <c r="M71" s="325"/>
      <c r="N71" s="325"/>
      <c r="O71" s="326"/>
      <c r="P71" s="329" t="s">
        <v>80</v>
      </c>
      <c r="Q71" s="325"/>
      <c r="R71" s="325"/>
      <c r="S71" s="325"/>
      <c r="T71" s="325"/>
      <c r="U71" s="325"/>
      <c r="V71" s="325"/>
      <c r="W71" s="325"/>
      <c r="X71" s="326"/>
      <c r="Y71" s="476"/>
      <c r="Z71" s="477"/>
      <c r="AA71" s="478"/>
      <c r="AB71" s="482" t="s">
        <v>59</v>
      </c>
      <c r="AC71" s="483"/>
      <c r="AD71" s="484"/>
      <c r="AE71" s="416" t="s">
        <v>31</v>
      </c>
      <c r="AF71" s="416"/>
      <c r="AG71" s="416"/>
      <c r="AH71" s="416"/>
      <c r="AI71" s="416" t="s">
        <v>32</v>
      </c>
      <c r="AJ71" s="416"/>
      <c r="AK71" s="416"/>
      <c r="AL71" s="416"/>
      <c r="AM71" s="416" t="s">
        <v>60</v>
      </c>
      <c r="AN71" s="416"/>
      <c r="AO71" s="416"/>
      <c r="AP71" s="416"/>
      <c r="AQ71" s="456" t="s">
        <v>81</v>
      </c>
      <c r="AR71" s="457"/>
      <c r="AS71" s="457"/>
      <c r="AT71" s="458"/>
      <c r="AU71" s="325" t="s">
        <v>82</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7</v>
      </c>
      <c r="AR72" s="432"/>
      <c r="AS72" s="433" t="s">
        <v>83</v>
      </c>
      <c r="AT72" s="434"/>
      <c r="AU72" s="435">
        <v>12</v>
      </c>
      <c r="AV72" s="435"/>
      <c r="AW72" s="327" t="s">
        <v>84</v>
      </c>
      <c r="AX72" s="332"/>
      <c r="AY72">
        <f t="shared" ref="AY72:AY77" si="1">$AY$71</f>
        <v>1</v>
      </c>
    </row>
    <row r="73" spans="1:51" ht="23.25" hidden="1" customHeight="1" x14ac:dyDescent="0.15">
      <c r="A73" s="502"/>
      <c r="B73" s="500"/>
      <c r="C73" s="500"/>
      <c r="D73" s="500"/>
      <c r="E73" s="500"/>
      <c r="F73" s="501"/>
      <c r="G73" s="376" t="s">
        <v>107</v>
      </c>
      <c r="H73" s="133"/>
      <c r="I73" s="133"/>
      <c r="J73" s="133"/>
      <c r="K73" s="133"/>
      <c r="L73" s="133"/>
      <c r="M73" s="133"/>
      <c r="N73" s="133"/>
      <c r="O73" s="377"/>
      <c r="P73" s="143" t="s">
        <v>108</v>
      </c>
      <c r="Q73" s="143"/>
      <c r="R73" s="143"/>
      <c r="S73" s="143"/>
      <c r="T73" s="143"/>
      <c r="U73" s="143"/>
      <c r="V73" s="143"/>
      <c r="W73" s="143"/>
      <c r="X73" s="144"/>
      <c r="Y73" s="386" t="s">
        <v>87</v>
      </c>
      <c r="Z73" s="387"/>
      <c r="AA73" s="388"/>
      <c r="AB73" s="389" t="s">
        <v>88</v>
      </c>
      <c r="AC73" s="389"/>
      <c r="AD73" s="389"/>
      <c r="AE73" s="390" t="s">
        <v>20</v>
      </c>
      <c r="AF73" s="374"/>
      <c r="AG73" s="374"/>
      <c r="AH73" s="374"/>
      <c r="AI73" s="390">
        <v>88</v>
      </c>
      <c r="AJ73" s="374"/>
      <c r="AK73" s="374"/>
      <c r="AL73" s="374"/>
      <c r="AM73" s="390">
        <v>53</v>
      </c>
      <c r="AN73" s="374"/>
      <c r="AO73" s="374"/>
      <c r="AP73" s="374"/>
      <c r="AQ73" s="392" t="s">
        <v>20</v>
      </c>
      <c r="AR73" s="393"/>
      <c r="AS73" s="393"/>
      <c r="AT73" s="394"/>
      <c r="AU73" s="374" t="s">
        <v>20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89</v>
      </c>
      <c r="Z74" s="226"/>
      <c r="AA74" s="255"/>
      <c r="AB74" s="446" t="s">
        <v>88</v>
      </c>
      <c r="AC74" s="446"/>
      <c r="AD74" s="446"/>
      <c r="AE74" s="390" t="s">
        <v>20</v>
      </c>
      <c r="AF74" s="374"/>
      <c r="AG74" s="374"/>
      <c r="AH74" s="374"/>
      <c r="AI74" s="390" t="s">
        <v>20</v>
      </c>
      <c r="AJ74" s="374"/>
      <c r="AK74" s="374"/>
      <c r="AL74" s="374"/>
      <c r="AM74" s="390" t="s">
        <v>20</v>
      </c>
      <c r="AN74" s="374"/>
      <c r="AO74" s="374"/>
      <c r="AP74" s="374"/>
      <c r="AQ74" s="392">
        <v>311</v>
      </c>
      <c r="AR74" s="393"/>
      <c r="AS74" s="393"/>
      <c r="AT74" s="394"/>
      <c r="AU74" s="374">
        <v>700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90</v>
      </c>
      <c r="Z75" s="226"/>
      <c r="AA75" s="255"/>
      <c r="AB75" s="391" t="s">
        <v>91</v>
      </c>
      <c r="AC75" s="391"/>
      <c r="AD75" s="391"/>
      <c r="AE75" s="390" t="s">
        <v>20</v>
      </c>
      <c r="AF75" s="374"/>
      <c r="AG75" s="374"/>
      <c r="AH75" s="374"/>
      <c r="AI75" s="390" t="s">
        <v>20</v>
      </c>
      <c r="AJ75" s="374"/>
      <c r="AK75" s="374"/>
      <c r="AL75" s="374"/>
      <c r="AM75" s="390" t="s">
        <v>20</v>
      </c>
      <c r="AN75" s="374"/>
      <c r="AO75" s="374"/>
      <c r="AP75" s="374"/>
      <c r="AQ75" s="392" t="s">
        <v>20</v>
      </c>
      <c r="AR75" s="393"/>
      <c r="AS75" s="393"/>
      <c r="AT75" s="394"/>
      <c r="AU75" s="374" t="s">
        <v>20</v>
      </c>
      <c r="AV75" s="374"/>
      <c r="AW75" s="374"/>
      <c r="AX75" s="375"/>
      <c r="AY75">
        <f t="shared" si="1"/>
        <v>1</v>
      </c>
    </row>
    <row r="76" spans="1:51" ht="23.25" customHeight="1" x14ac:dyDescent="0.15">
      <c r="A76" s="459" t="s">
        <v>92</v>
      </c>
      <c r="B76" s="454"/>
      <c r="C76" s="454"/>
      <c r="D76" s="454"/>
      <c r="E76" s="454"/>
      <c r="F76" s="455"/>
      <c r="G76" s="376" t="s">
        <v>93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98</v>
      </c>
      <c r="C83" s="454"/>
      <c r="D83" s="454"/>
      <c r="E83" s="454"/>
      <c r="F83" s="455"/>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64" t="s">
        <v>59</v>
      </c>
      <c r="AC83" s="865"/>
      <c r="AD83" s="866"/>
      <c r="AE83" s="416" t="s">
        <v>31</v>
      </c>
      <c r="AF83" s="416"/>
      <c r="AG83" s="416"/>
      <c r="AH83" s="416"/>
      <c r="AI83" s="416" t="s">
        <v>32</v>
      </c>
      <c r="AJ83" s="416"/>
      <c r="AK83" s="416"/>
      <c r="AL83" s="416"/>
      <c r="AM83" s="416" t="s">
        <v>60</v>
      </c>
      <c r="AN83" s="416"/>
      <c r="AO83" s="416"/>
      <c r="AP83" s="416"/>
      <c r="AQ83" s="489" t="s">
        <v>81</v>
      </c>
      <c r="AR83" s="490"/>
      <c r="AS83" s="490"/>
      <c r="AT83" s="491"/>
      <c r="AU83" s="492" t="s">
        <v>82</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83</v>
      </c>
      <c r="AT84" s="434"/>
      <c r="AU84" s="435"/>
      <c r="AV84" s="435"/>
      <c r="AW84" s="327" t="s">
        <v>84</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101</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89</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90</v>
      </c>
      <c r="Z87" s="766"/>
      <c r="AA87" s="767"/>
      <c r="AB87" s="553" t="s">
        <v>91</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98</v>
      </c>
      <c r="C88" s="454"/>
      <c r="D88" s="454"/>
      <c r="E88" s="454"/>
      <c r="F88" s="455"/>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64" t="s">
        <v>59</v>
      </c>
      <c r="AC88" s="865"/>
      <c r="AD88" s="866"/>
      <c r="AE88" s="416" t="s">
        <v>31</v>
      </c>
      <c r="AF88" s="416"/>
      <c r="AG88" s="416"/>
      <c r="AH88" s="416"/>
      <c r="AI88" s="416" t="s">
        <v>32</v>
      </c>
      <c r="AJ88" s="416"/>
      <c r="AK88" s="416"/>
      <c r="AL88" s="416"/>
      <c r="AM88" s="416" t="s">
        <v>60</v>
      </c>
      <c r="AN88" s="416"/>
      <c r="AO88" s="416"/>
      <c r="AP88" s="416"/>
      <c r="AQ88" s="489" t="s">
        <v>81</v>
      </c>
      <c r="AR88" s="490"/>
      <c r="AS88" s="490"/>
      <c r="AT88" s="491"/>
      <c r="AU88" s="492" t="s">
        <v>82</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83</v>
      </c>
      <c r="AT89" s="434"/>
      <c r="AU89" s="435"/>
      <c r="AV89" s="435"/>
      <c r="AW89" s="327" t="s">
        <v>84</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101</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89</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90</v>
      </c>
      <c r="Z92" s="766"/>
      <c r="AA92" s="767"/>
      <c r="AB92" s="553" t="s">
        <v>91</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64" t="s">
        <v>59</v>
      </c>
      <c r="AC93" s="865"/>
      <c r="AD93" s="866"/>
      <c r="AE93" s="416" t="s">
        <v>31</v>
      </c>
      <c r="AF93" s="416"/>
      <c r="AG93" s="416"/>
      <c r="AH93" s="416"/>
      <c r="AI93" s="416" t="s">
        <v>32</v>
      </c>
      <c r="AJ93" s="416"/>
      <c r="AK93" s="416"/>
      <c r="AL93" s="416"/>
      <c r="AM93" s="416" t="s">
        <v>60</v>
      </c>
      <c r="AN93" s="416"/>
      <c r="AO93" s="416"/>
      <c r="AP93" s="416"/>
      <c r="AQ93" s="489" t="s">
        <v>81</v>
      </c>
      <c r="AR93" s="490"/>
      <c r="AS93" s="490"/>
      <c r="AT93" s="491"/>
      <c r="AU93" s="492" t="s">
        <v>82</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83</v>
      </c>
      <c r="AT94" s="434"/>
      <c r="AU94" s="435"/>
      <c r="AV94" s="435"/>
      <c r="AW94" s="327" t="s">
        <v>84</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101</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89</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90</v>
      </c>
      <c r="Z97" s="766"/>
      <c r="AA97" s="767"/>
      <c r="AB97" s="553" t="s">
        <v>91</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customHeight="1" x14ac:dyDescent="0.15">
      <c r="A98" s="311" t="s">
        <v>54</v>
      </c>
      <c r="B98" s="312"/>
      <c r="C98" s="312"/>
      <c r="D98" s="312"/>
      <c r="E98" s="312"/>
      <c r="F98" s="313"/>
      <c r="G98" s="314" t="s">
        <v>109</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31</v>
      </c>
      <c r="AF99" s="416"/>
      <c r="AG99" s="416"/>
      <c r="AH99" s="416"/>
      <c r="AI99" s="416" t="s">
        <v>32</v>
      </c>
      <c r="AJ99" s="416"/>
      <c r="AK99" s="416"/>
      <c r="AL99" s="416"/>
      <c r="AM99" s="416" t="s">
        <v>60</v>
      </c>
      <c r="AN99" s="416"/>
      <c r="AO99" s="416"/>
      <c r="AP99" s="416"/>
      <c r="AQ99" s="412" t="s">
        <v>61</v>
      </c>
      <c r="AR99" s="413"/>
      <c r="AS99" s="413"/>
      <c r="AT99" s="414"/>
      <c r="AU99" s="412" t="s">
        <v>62</v>
      </c>
      <c r="AV99" s="413"/>
      <c r="AW99" s="413"/>
      <c r="AX99" s="415"/>
      <c r="AY99">
        <f>COUNTA($G$100)</f>
        <v>1</v>
      </c>
    </row>
    <row r="100" spans="1:51" ht="23.25" customHeight="1" x14ac:dyDescent="0.15">
      <c r="A100" s="350"/>
      <c r="B100" s="320"/>
      <c r="C100" s="320"/>
      <c r="D100" s="320"/>
      <c r="E100" s="320"/>
      <c r="F100" s="321"/>
      <c r="G100" s="359" t="s">
        <v>110</v>
      </c>
      <c r="H100" s="360"/>
      <c r="I100" s="360"/>
      <c r="J100" s="360"/>
      <c r="K100" s="360"/>
      <c r="L100" s="360"/>
      <c r="M100" s="360"/>
      <c r="N100" s="360"/>
      <c r="O100" s="360"/>
      <c r="P100" s="363" t="s">
        <v>111</v>
      </c>
      <c r="Q100" s="364"/>
      <c r="R100" s="364"/>
      <c r="S100" s="364"/>
      <c r="T100" s="364"/>
      <c r="U100" s="364"/>
      <c r="V100" s="364"/>
      <c r="W100" s="364"/>
      <c r="X100" s="365"/>
      <c r="Y100" s="369" t="s">
        <v>65</v>
      </c>
      <c r="Z100" s="370"/>
      <c r="AA100" s="371"/>
      <c r="AB100" s="372" t="s">
        <v>112</v>
      </c>
      <c r="AC100" s="372"/>
      <c r="AD100" s="372"/>
      <c r="AE100" s="373">
        <v>689</v>
      </c>
      <c r="AF100" s="373"/>
      <c r="AG100" s="373"/>
      <c r="AH100" s="373"/>
      <c r="AI100" s="373">
        <v>725</v>
      </c>
      <c r="AJ100" s="373"/>
      <c r="AK100" s="373"/>
      <c r="AL100" s="373"/>
      <c r="AM100" s="373">
        <v>739</v>
      </c>
      <c r="AN100" s="373"/>
      <c r="AO100" s="373"/>
      <c r="AP100" s="373"/>
      <c r="AQ100" s="373" t="s">
        <v>20</v>
      </c>
      <c r="AR100" s="373"/>
      <c r="AS100" s="373"/>
      <c r="AT100" s="373"/>
      <c r="AU100" s="406" t="s">
        <v>20</v>
      </c>
      <c r="AV100" s="407"/>
      <c r="AW100" s="407"/>
      <c r="AX100" s="408"/>
      <c r="AY100">
        <f>$AY$99</f>
        <v>1</v>
      </c>
    </row>
    <row r="101" spans="1:51" ht="23.25"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t="s">
        <v>112</v>
      </c>
      <c r="AC101" s="372"/>
      <c r="AD101" s="372"/>
      <c r="AE101" s="373" t="s">
        <v>20</v>
      </c>
      <c r="AF101" s="373"/>
      <c r="AG101" s="373"/>
      <c r="AH101" s="373"/>
      <c r="AI101" s="373" t="s">
        <v>20</v>
      </c>
      <c r="AJ101" s="373"/>
      <c r="AK101" s="373"/>
      <c r="AL101" s="373"/>
      <c r="AM101" s="373" t="s">
        <v>20</v>
      </c>
      <c r="AN101" s="373"/>
      <c r="AO101" s="373"/>
      <c r="AP101" s="373"/>
      <c r="AQ101" s="373">
        <v>732</v>
      </c>
      <c r="AR101" s="373"/>
      <c r="AS101" s="373"/>
      <c r="AT101" s="373"/>
      <c r="AU101" s="406">
        <v>732</v>
      </c>
      <c r="AV101" s="407"/>
      <c r="AW101" s="407"/>
      <c r="AX101" s="408"/>
      <c r="AY101">
        <f>$AY$99</f>
        <v>1</v>
      </c>
    </row>
    <row r="102" spans="1:51" ht="23.25" customHeight="1" x14ac:dyDescent="0.15">
      <c r="A102" s="459" t="s">
        <v>68</v>
      </c>
      <c r="B102" s="343"/>
      <c r="C102" s="343"/>
      <c r="D102" s="343"/>
      <c r="E102" s="343"/>
      <c r="F102" s="460"/>
      <c r="G102" s="226" t="s">
        <v>69</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31</v>
      </c>
      <c r="AF102" s="416"/>
      <c r="AG102" s="416"/>
      <c r="AH102" s="416"/>
      <c r="AI102" s="416" t="s">
        <v>32</v>
      </c>
      <c r="AJ102" s="416"/>
      <c r="AK102" s="416"/>
      <c r="AL102" s="416"/>
      <c r="AM102" s="416" t="s">
        <v>60</v>
      </c>
      <c r="AN102" s="416"/>
      <c r="AO102" s="416"/>
      <c r="AP102" s="416"/>
      <c r="AQ102" s="417" t="s">
        <v>70</v>
      </c>
      <c r="AR102" s="418"/>
      <c r="AS102" s="418"/>
      <c r="AT102" s="418"/>
      <c r="AU102" s="418"/>
      <c r="AV102" s="418"/>
      <c r="AW102" s="418"/>
      <c r="AX102" s="419"/>
      <c r="AY102">
        <f>IF(SUBSTITUTE(SUBSTITUTE($G$103,"／",""),"　","")="",0,1)</f>
        <v>1</v>
      </c>
    </row>
    <row r="103" spans="1:51" ht="23.25" customHeight="1" x14ac:dyDescent="0.15">
      <c r="A103" s="461"/>
      <c r="B103" s="325"/>
      <c r="C103" s="325"/>
      <c r="D103" s="325"/>
      <c r="E103" s="325"/>
      <c r="F103" s="462"/>
      <c r="G103" s="395" t="s">
        <v>113</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t="s">
        <v>72</v>
      </c>
      <c r="AC103" s="424"/>
      <c r="AD103" s="425"/>
      <c r="AE103" s="399">
        <v>0.86</v>
      </c>
      <c r="AF103" s="399"/>
      <c r="AG103" s="399"/>
      <c r="AH103" s="399"/>
      <c r="AI103" s="399">
        <v>0.89</v>
      </c>
      <c r="AJ103" s="399"/>
      <c r="AK103" s="399"/>
      <c r="AL103" s="399"/>
      <c r="AM103" s="399">
        <v>0.53900000000000003</v>
      </c>
      <c r="AN103" s="399"/>
      <c r="AO103" s="399"/>
      <c r="AP103" s="399"/>
      <c r="AQ103" s="390" t="s">
        <v>20</v>
      </c>
      <c r="AR103" s="374"/>
      <c r="AS103" s="374"/>
      <c r="AT103" s="374"/>
      <c r="AU103" s="374"/>
      <c r="AV103" s="374"/>
      <c r="AW103" s="374"/>
      <c r="AX103" s="375"/>
      <c r="AY103">
        <f>$AY$102</f>
        <v>1</v>
      </c>
    </row>
    <row r="104" spans="1:51" ht="46.5"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74</v>
      </c>
      <c r="AC104" s="427"/>
      <c r="AD104" s="428"/>
      <c r="AE104" s="429" t="s">
        <v>114</v>
      </c>
      <c r="AF104" s="429"/>
      <c r="AG104" s="429"/>
      <c r="AH104" s="429"/>
      <c r="AI104" s="429" t="s">
        <v>115</v>
      </c>
      <c r="AJ104" s="429"/>
      <c r="AK104" s="429"/>
      <c r="AL104" s="429"/>
      <c r="AM104" s="429" t="s">
        <v>116</v>
      </c>
      <c r="AN104" s="429"/>
      <c r="AO104" s="429"/>
      <c r="AP104" s="429"/>
      <c r="AQ104" s="429" t="s">
        <v>20</v>
      </c>
      <c r="AR104" s="429"/>
      <c r="AS104" s="429"/>
      <c r="AT104" s="429"/>
      <c r="AU104" s="429"/>
      <c r="AV104" s="429"/>
      <c r="AW104" s="429"/>
      <c r="AX104" s="430"/>
      <c r="AY104">
        <f>$AY$102</f>
        <v>1</v>
      </c>
    </row>
    <row r="105" spans="1:51" ht="18.75" hidden="1" customHeight="1" x14ac:dyDescent="0.15">
      <c r="A105" s="496" t="s">
        <v>78</v>
      </c>
      <c r="B105" s="497"/>
      <c r="C105" s="497"/>
      <c r="D105" s="497"/>
      <c r="E105" s="497"/>
      <c r="F105" s="498"/>
      <c r="G105" s="475" t="s">
        <v>79</v>
      </c>
      <c r="H105" s="325"/>
      <c r="I105" s="325"/>
      <c r="J105" s="325"/>
      <c r="K105" s="325"/>
      <c r="L105" s="325"/>
      <c r="M105" s="325"/>
      <c r="N105" s="325"/>
      <c r="O105" s="326"/>
      <c r="P105" s="329" t="s">
        <v>80</v>
      </c>
      <c r="Q105" s="325"/>
      <c r="R105" s="325"/>
      <c r="S105" s="325"/>
      <c r="T105" s="325"/>
      <c r="U105" s="325"/>
      <c r="V105" s="325"/>
      <c r="W105" s="325"/>
      <c r="X105" s="326"/>
      <c r="Y105" s="476"/>
      <c r="Z105" s="477"/>
      <c r="AA105" s="478"/>
      <c r="AB105" s="482" t="s">
        <v>59</v>
      </c>
      <c r="AC105" s="483"/>
      <c r="AD105" s="484"/>
      <c r="AE105" s="416" t="s">
        <v>31</v>
      </c>
      <c r="AF105" s="416"/>
      <c r="AG105" s="416"/>
      <c r="AH105" s="416"/>
      <c r="AI105" s="416" t="s">
        <v>32</v>
      </c>
      <c r="AJ105" s="416"/>
      <c r="AK105" s="416"/>
      <c r="AL105" s="416"/>
      <c r="AM105" s="416" t="s">
        <v>60</v>
      </c>
      <c r="AN105" s="416"/>
      <c r="AO105" s="416"/>
      <c r="AP105" s="416"/>
      <c r="AQ105" s="456" t="s">
        <v>81</v>
      </c>
      <c r="AR105" s="457"/>
      <c r="AS105" s="457"/>
      <c r="AT105" s="458"/>
      <c r="AU105" s="325" t="s">
        <v>82</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7</v>
      </c>
      <c r="AR106" s="432"/>
      <c r="AS106" s="433" t="s">
        <v>83</v>
      </c>
      <c r="AT106" s="434"/>
      <c r="AU106" s="435">
        <v>12</v>
      </c>
      <c r="AV106" s="435"/>
      <c r="AW106" s="327" t="s">
        <v>84</v>
      </c>
      <c r="AX106" s="332"/>
      <c r="AY106">
        <f t="shared" ref="AY106:AY111" si="3">$AY$105</f>
        <v>1</v>
      </c>
    </row>
    <row r="107" spans="1:51" ht="23.25" hidden="1" customHeight="1" x14ac:dyDescent="0.15">
      <c r="A107" s="502"/>
      <c r="B107" s="500"/>
      <c r="C107" s="500"/>
      <c r="D107" s="500"/>
      <c r="E107" s="500"/>
      <c r="F107" s="501"/>
      <c r="G107" s="376" t="s">
        <v>117</v>
      </c>
      <c r="H107" s="133"/>
      <c r="I107" s="133"/>
      <c r="J107" s="133"/>
      <c r="K107" s="133"/>
      <c r="L107" s="133"/>
      <c r="M107" s="133"/>
      <c r="N107" s="133"/>
      <c r="O107" s="377"/>
      <c r="P107" s="143" t="s">
        <v>118</v>
      </c>
      <c r="Q107" s="143"/>
      <c r="R107" s="143"/>
      <c r="S107" s="143"/>
      <c r="T107" s="143"/>
      <c r="U107" s="143"/>
      <c r="V107" s="143"/>
      <c r="W107" s="143"/>
      <c r="X107" s="144"/>
      <c r="Y107" s="386" t="s">
        <v>87</v>
      </c>
      <c r="Z107" s="387"/>
      <c r="AA107" s="388"/>
      <c r="AB107" s="389" t="s">
        <v>112</v>
      </c>
      <c r="AC107" s="389"/>
      <c r="AD107" s="389"/>
      <c r="AE107" s="390">
        <v>689</v>
      </c>
      <c r="AF107" s="374"/>
      <c r="AG107" s="374"/>
      <c r="AH107" s="374"/>
      <c r="AI107" s="390">
        <v>725</v>
      </c>
      <c r="AJ107" s="374"/>
      <c r="AK107" s="374"/>
      <c r="AL107" s="374"/>
      <c r="AM107" s="390">
        <v>739</v>
      </c>
      <c r="AN107" s="374"/>
      <c r="AO107" s="374"/>
      <c r="AP107" s="374"/>
      <c r="AQ107" s="392" t="s">
        <v>20</v>
      </c>
      <c r="AR107" s="393"/>
      <c r="AS107" s="393"/>
      <c r="AT107" s="394"/>
      <c r="AU107" s="374" t="s">
        <v>20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89</v>
      </c>
      <c r="Z108" s="226"/>
      <c r="AA108" s="255"/>
      <c r="AB108" s="446" t="s">
        <v>112</v>
      </c>
      <c r="AC108" s="446"/>
      <c r="AD108" s="446"/>
      <c r="AE108" s="390" t="s">
        <v>20</v>
      </c>
      <c r="AF108" s="374"/>
      <c r="AG108" s="374"/>
      <c r="AH108" s="374"/>
      <c r="AI108" s="390" t="s">
        <v>20</v>
      </c>
      <c r="AJ108" s="374"/>
      <c r="AK108" s="374"/>
      <c r="AL108" s="374"/>
      <c r="AM108" s="390" t="s">
        <v>20</v>
      </c>
      <c r="AN108" s="374"/>
      <c r="AO108" s="374"/>
      <c r="AP108" s="374"/>
      <c r="AQ108" s="392">
        <v>3400</v>
      </c>
      <c r="AR108" s="393"/>
      <c r="AS108" s="393"/>
      <c r="AT108" s="394"/>
      <c r="AU108" s="374">
        <v>7600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90</v>
      </c>
      <c r="Z109" s="226"/>
      <c r="AA109" s="255"/>
      <c r="AB109" s="391" t="s">
        <v>91</v>
      </c>
      <c r="AC109" s="391"/>
      <c r="AD109" s="391"/>
      <c r="AE109" s="390" t="s">
        <v>20</v>
      </c>
      <c r="AF109" s="374"/>
      <c r="AG109" s="374"/>
      <c r="AH109" s="374"/>
      <c r="AI109" s="390" t="s">
        <v>20</v>
      </c>
      <c r="AJ109" s="374"/>
      <c r="AK109" s="374"/>
      <c r="AL109" s="374"/>
      <c r="AM109" s="390" t="s">
        <v>20</v>
      </c>
      <c r="AN109" s="374"/>
      <c r="AO109" s="374"/>
      <c r="AP109" s="374"/>
      <c r="AQ109" s="392" t="s">
        <v>20</v>
      </c>
      <c r="AR109" s="393"/>
      <c r="AS109" s="393"/>
      <c r="AT109" s="394"/>
      <c r="AU109" s="374" t="s">
        <v>20</v>
      </c>
      <c r="AV109" s="374"/>
      <c r="AW109" s="374"/>
      <c r="AX109" s="375"/>
      <c r="AY109">
        <f t="shared" si="3"/>
        <v>1</v>
      </c>
    </row>
    <row r="110" spans="1:51" ht="23.25" customHeight="1" x14ac:dyDescent="0.15">
      <c r="A110" s="459" t="s">
        <v>92</v>
      </c>
      <c r="B110" s="454"/>
      <c r="C110" s="454"/>
      <c r="D110" s="454"/>
      <c r="E110" s="454"/>
      <c r="F110" s="455"/>
      <c r="G110" s="376" t="s">
        <v>93</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98</v>
      </c>
      <c r="C117" s="454"/>
      <c r="D117" s="454"/>
      <c r="E117" s="454"/>
      <c r="F117" s="455"/>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64" t="s">
        <v>59</v>
      </c>
      <c r="AC117" s="865"/>
      <c r="AD117" s="866"/>
      <c r="AE117" s="416" t="s">
        <v>31</v>
      </c>
      <c r="AF117" s="416"/>
      <c r="AG117" s="416"/>
      <c r="AH117" s="416"/>
      <c r="AI117" s="416" t="s">
        <v>32</v>
      </c>
      <c r="AJ117" s="416"/>
      <c r="AK117" s="416"/>
      <c r="AL117" s="416"/>
      <c r="AM117" s="416" t="s">
        <v>60</v>
      </c>
      <c r="AN117" s="416"/>
      <c r="AO117" s="416"/>
      <c r="AP117" s="416"/>
      <c r="AQ117" s="489" t="s">
        <v>81</v>
      </c>
      <c r="AR117" s="490"/>
      <c r="AS117" s="490"/>
      <c r="AT117" s="491"/>
      <c r="AU117" s="492" t="s">
        <v>82</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83</v>
      </c>
      <c r="AT118" s="434"/>
      <c r="AU118" s="435"/>
      <c r="AV118" s="435"/>
      <c r="AW118" s="327" t="s">
        <v>84</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101</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89</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90</v>
      </c>
      <c r="Z121" s="766"/>
      <c r="AA121" s="767"/>
      <c r="AB121" s="553" t="s">
        <v>91</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98</v>
      </c>
      <c r="C122" s="454"/>
      <c r="D122" s="454"/>
      <c r="E122" s="454"/>
      <c r="F122" s="455"/>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64" t="s">
        <v>59</v>
      </c>
      <c r="AC122" s="865"/>
      <c r="AD122" s="866"/>
      <c r="AE122" s="416" t="s">
        <v>31</v>
      </c>
      <c r="AF122" s="416"/>
      <c r="AG122" s="416"/>
      <c r="AH122" s="416"/>
      <c r="AI122" s="416" t="s">
        <v>32</v>
      </c>
      <c r="AJ122" s="416"/>
      <c r="AK122" s="416"/>
      <c r="AL122" s="416"/>
      <c r="AM122" s="416" t="s">
        <v>60</v>
      </c>
      <c r="AN122" s="416"/>
      <c r="AO122" s="416"/>
      <c r="AP122" s="416"/>
      <c r="AQ122" s="489" t="s">
        <v>81</v>
      </c>
      <c r="AR122" s="490"/>
      <c r="AS122" s="490"/>
      <c r="AT122" s="491"/>
      <c r="AU122" s="492" t="s">
        <v>82</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83</v>
      </c>
      <c r="AT123" s="434"/>
      <c r="AU123" s="435"/>
      <c r="AV123" s="435"/>
      <c r="AW123" s="327" t="s">
        <v>84</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101</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89</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90</v>
      </c>
      <c r="Z126" s="766"/>
      <c r="AA126" s="767"/>
      <c r="AB126" s="553" t="s">
        <v>91</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98</v>
      </c>
      <c r="C127" s="454"/>
      <c r="D127" s="454"/>
      <c r="E127" s="454"/>
      <c r="F127" s="455"/>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64" t="s">
        <v>59</v>
      </c>
      <c r="AC127" s="865"/>
      <c r="AD127" s="866"/>
      <c r="AE127" s="416" t="s">
        <v>31</v>
      </c>
      <c r="AF127" s="416"/>
      <c r="AG127" s="416"/>
      <c r="AH127" s="416"/>
      <c r="AI127" s="416" t="s">
        <v>32</v>
      </c>
      <c r="AJ127" s="416"/>
      <c r="AK127" s="416"/>
      <c r="AL127" s="416"/>
      <c r="AM127" s="416" t="s">
        <v>60</v>
      </c>
      <c r="AN127" s="416"/>
      <c r="AO127" s="416"/>
      <c r="AP127" s="416"/>
      <c r="AQ127" s="489" t="s">
        <v>81</v>
      </c>
      <c r="AR127" s="490"/>
      <c r="AS127" s="490"/>
      <c r="AT127" s="491"/>
      <c r="AU127" s="492" t="s">
        <v>82</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83</v>
      </c>
      <c r="AT128" s="434"/>
      <c r="AU128" s="435"/>
      <c r="AV128" s="435"/>
      <c r="AW128" s="327" t="s">
        <v>84</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101</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89</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90</v>
      </c>
      <c r="Z131" s="766"/>
      <c r="AA131" s="767"/>
      <c r="AB131" s="553" t="s">
        <v>91</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customHeight="1" x14ac:dyDescent="0.15">
      <c r="A132" s="311" t="s">
        <v>54</v>
      </c>
      <c r="B132" s="312"/>
      <c r="C132" s="312"/>
      <c r="D132" s="312"/>
      <c r="E132" s="312"/>
      <c r="F132" s="313"/>
      <c r="G132" s="314" t="s">
        <v>119</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31</v>
      </c>
      <c r="AF133" s="416"/>
      <c r="AG133" s="416"/>
      <c r="AH133" s="416"/>
      <c r="AI133" s="416" t="s">
        <v>32</v>
      </c>
      <c r="AJ133" s="416"/>
      <c r="AK133" s="416"/>
      <c r="AL133" s="416"/>
      <c r="AM133" s="416" t="s">
        <v>60</v>
      </c>
      <c r="AN133" s="416"/>
      <c r="AO133" s="416"/>
      <c r="AP133" s="416"/>
      <c r="AQ133" s="412" t="s">
        <v>61</v>
      </c>
      <c r="AR133" s="413"/>
      <c r="AS133" s="413"/>
      <c r="AT133" s="414"/>
      <c r="AU133" s="412" t="s">
        <v>62</v>
      </c>
      <c r="AV133" s="413"/>
      <c r="AW133" s="413"/>
      <c r="AX133" s="415"/>
      <c r="AY133">
        <f>COUNTA($G$134)</f>
        <v>1</v>
      </c>
    </row>
    <row r="134" spans="1:51" ht="23.25" customHeight="1" x14ac:dyDescent="0.15">
      <c r="A134" s="350"/>
      <c r="B134" s="320"/>
      <c r="C134" s="320"/>
      <c r="D134" s="320"/>
      <c r="E134" s="320"/>
      <c r="F134" s="321"/>
      <c r="G134" s="359" t="s">
        <v>120</v>
      </c>
      <c r="H134" s="360"/>
      <c r="I134" s="360"/>
      <c r="J134" s="360"/>
      <c r="K134" s="360"/>
      <c r="L134" s="360"/>
      <c r="M134" s="360"/>
      <c r="N134" s="360"/>
      <c r="O134" s="360"/>
      <c r="P134" s="363" t="s">
        <v>121</v>
      </c>
      <c r="Q134" s="364"/>
      <c r="R134" s="364"/>
      <c r="S134" s="364"/>
      <c r="T134" s="364"/>
      <c r="U134" s="364"/>
      <c r="V134" s="364"/>
      <c r="W134" s="364"/>
      <c r="X134" s="365"/>
      <c r="Y134" s="369" t="s">
        <v>65</v>
      </c>
      <c r="Z134" s="370"/>
      <c r="AA134" s="371"/>
      <c r="AB134" s="372" t="s">
        <v>88</v>
      </c>
      <c r="AC134" s="372"/>
      <c r="AD134" s="372"/>
      <c r="AE134" s="373">
        <v>106</v>
      </c>
      <c r="AF134" s="373"/>
      <c r="AG134" s="373"/>
      <c r="AH134" s="373"/>
      <c r="AI134" s="373">
        <v>98</v>
      </c>
      <c r="AJ134" s="373"/>
      <c r="AK134" s="373"/>
      <c r="AL134" s="373"/>
      <c r="AM134" s="373">
        <v>109</v>
      </c>
      <c r="AN134" s="373"/>
      <c r="AO134" s="373"/>
      <c r="AP134" s="373"/>
      <c r="AQ134" s="373" t="s">
        <v>20</v>
      </c>
      <c r="AR134" s="373"/>
      <c r="AS134" s="373"/>
      <c r="AT134" s="373"/>
      <c r="AU134" s="406" t="s">
        <v>20</v>
      </c>
      <c r="AV134" s="407"/>
      <c r="AW134" s="407"/>
      <c r="AX134" s="408"/>
      <c r="AY134">
        <f>$AY$133</f>
        <v>1</v>
      </c>
    </row>
    <row r="135" spans="1:51" ht="23.25"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t="s">
        <v>88</v>
      </c>
      <c r="AC135" s="372"/>
      <c r="AD135" s="372"/>
      <c r="AE135" s="373">
        <v>100</v>
      </c>
      <c r="AF135" s="373"/>
      <c r="AG135" s="373"/>
      <c r="AH135" s="373"/>
      <c r="AI135" s="373">
        <v>100</v>
      </c>
      <c r="AJ135" s="373"/>
      <c r="AK135" s="373"/>
      <c r="AL135" s="373"/>
      <c r="AM135" s="373">
        <v>100</v>
      </c>
      <c r="AN135" s="373"/>
      <c r="AO135" s="373"/>
      <c r="AP135" s="373"/>
      <c r="AQ135" s="373">
        <v>100</v>
      </c>
      <c r="AR135" s="373"/>
      <c r="AS135" s="373"/>
      <c r="AT135" s="373"/>
      <c r="AU135" s="406">
        <v>100</v>
      </c>
      <c r="AV135" s="407"/>
      <c r="AW135" s="407"/>
      <c r="AX135" s="408"/>
      <c r="AY135">
        <f>$AY$133</f>
        <v>1</v>
      </c>
    </row>
    <row r="136" spans="1:51" ht="23.25" customHeight="1" x14ac:dyDescent="0.15">
      <c r="A136" s="459" t="s">
        <v>68</v>
      </c>
      <c r="B136" s="343"/>
      <c r="C136" s="343"/>
      <c r="D136" s="343"/>
      <c r="E136" s="343"/>
      <c r="F136" s="460"/>
      <c r="G136" s="226" t="s">
        <v>69</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31</v>
      </c>
      <c r="AF136" s="416"/>
      <c r="AG136" s="416"/>
      <c r="AH136" s="416"/>
      <c r="AI136" s="416" t="s">
        <v>32</v>
      </c>
      <c r="AJ136" s="416"/>
      <c r="AK136" s="416"/>
      <c r="AL136" s="416"/>
      <c r="AM136" s="416" t="s">
        <v>60</v>
      </c>
      <c r="AN136" s="416"/>
      <c r="AO136" s="416"/>
      <c r="AP136" s="416"/>
      <c r="AQ136" s="417" t="s">
        <v>70</v>
      </c>
      <c r="AR136" s="418"/>
      <c r="AS136" s="418"/>
      <c r="AT136" s="418"/>
      <c r="AU136" s="418"/>
      <c r="AV136" s="418"/>
      <c r="AW136" s="418"/>
      <c r="AX136" s="419"/>
      <c r="AY136">
        <f>IF(SUBSTITUTE(SUBSTITUTE($G$137,"／",""),"　","")="",0,1)</f>
        <v>1</v>
      </c>
    </row>
    <row r="137" spans="1:51" ht="23.25" customHeight="1" x14ac:dyDescent="0.15">
      <c r="A137" s="461"/>
      <c r="B137" s="325"/>
      <c r="C137" s="325"/>
      <c r="D137" s="325"/>
      <c r="E137" s="325"/>
      <c r="F137" s="462"/>
      <c r="G137" s="395" t="s">
        <v>122</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t="s">
        <v>72</v>
      </c>
      <c r="AC137" s="424"/>
      <c r="AD137" s="425"/>
      <c r="AE137" s="399">
        <v>3.4905660377358489</v>
      </c>
      <c r="AF137" s="399"/>
      <c r="AG137" s="399"/>
      <c r="AH137" s="399"/>
      <c r="AI137" s="399">
        <v>4.0816326530612246</v>
      </c>
      <c r="AJ137" s="399"/>
      <c r="AK137" s="399"/>
      <c r="AL137" s="399"/>
      <c r="AM137" s="399">
        <v>4.7706422018348622</v>
      </c>
      <c r="AN137" s="399"/>
      <c r="AO137" s="399"/>
      <c r="AP137" s="399"/>
      <c r="AQ137" s="390" t="s">
        <v>20</v>
      </c>
      <c r="AR137" s="374"/>
      <c r="AS137" s="374"/>
      <c r="AT137" s="374"/>
      <c r="AU137" s="374"/>
      <c r="AV137" s="374"/>
      <c r="AW137" s="374"/>
      <c r="AX137" s="375"/>
      <c r="AY137">
        <f>$AY$136</f>
        <v>1</v>
      </c>
    </row>
    <row r="138" spans="1:51" ht="46.5"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74</v>
      </c>
      <c r="AC138" s="427"/>
      <c r="AD138" s="428"/>
      <c r="AE138" s="429" t="s">
        <v>123</v>
      </c>
      <c r="AF138" s="429"/>
      <c r="AG138" s="429"/>
      <c r="AH138" s="429"/>
      <c r="AI138" s="429" t="s">
        <v>124</v>
      </c>
      <c r="AJ138" s="429"/>
      <c r="AK138" s="429"/>
      <c r="AL138" s="429"/>
      <c r="AM138" s="429" t="s">
        <v>125</v>
      </c>
      <c r="AN138" s="429"/>
      <c r="AO138" s="429"/>
      <c r="AP138" s="429"/>
      <c r="AQ138" s="429" t="s">
        <v>20</v>
      </c>
      <c r="AR138" s="429"/>
      <c r="AS138" s="429"/>
      <c r="AT138" s="429"/>
      <c r="AU138" s="429"/>
      <c r="AV138" s="429"/>
      <c r="AW138" s="429"/>
      <c r="AX138" s="430"/>
      <c r="AY138">
        <f>$AY$136</f>
        <v>1</v>
      </c>
    </row>
    <row r="139" spans="1:51" ht="18.75" hidden="1" customHeight="1" x14ac:dyDescent="0.15">
      <c r="A139" s="496" t="s">
        <v>78</v>
      </c>
      <c r="B139" s="497"/>
      <c r="C139" s="497"/>
      <c r="D139" s="497"/>
      <c r="E139" s="497"/>
      <c r="F139" s="498"/>
      <c r="G139" s="475" t="s">
        <v>79</v>
      </c>
      <c r="H139" s="325"/>
      <c r="I139" s="325"/>
      <c r="J139" s="325"/>
      <c r="K139" s="325"/>
      <c r="L139" s="325"/>
      <c r="M139" s="325"/>
      <c r="N139" s="325"/>
      <c r="O139" s="326"/>
      <c r="P139" s="329" t="s">
        <v>80</v>
      </c>
      <c r="Q139" s="325"/>
      <c r="R139" s="325"/>
      <c r="S139" s="325"/>
      <c r="T139" s="325"/>
      <c r="U139" s="325"/>
      <c r="V139" s="325"/>
      <c r="W139" s="325"/>
      <c r="X139" s="326"/>
      <c r="Y139" s="476"/>
      <c r="Z139" s="477"/>
      <c r="AA139" s="478"/>
      <c r="AB139" s="482" t="s">
        <v>59</v>
      </c>
      <c r="AC139" s="483"/>
      <c r="AD139" s="484"/>
      <c r="AE139" s="416" t="s">
        <v>31</v>
      </c>
      <c r="AF139" s="416"/>
      <c r="AG139" s="416"/>
      <c r="AH139" s="416"/>
      <c r="AI139" s="416" t="s">
        <v>32</v>
      </c>
      <c r="AJ139" s="416"/>
      <c r="AK139" s="416"/>
      <c r="AL139" s="416"/>
      <c r="AM139" s="416" t="s">
        <v>60</v>
      </c>
      <c r="AN139" s="416"/>
      <c r="AO139" s="416"/>
      <c r="AP139" s="416"/>
      <c r="AQ139" s="456" t="s">
        <v>81</v>
      </c>
      <c r="AR139" s="457"/>
      <c r="AS139" s="457"/>
      <c r="AT139" s="458"/>
      <c r="AU139" s="325" t="s">
        <v>82</v>
      </c>
      <c r="AV139" s="325"/>
      <c r="AW139" s="325"/>
      <c r="AX139" s="330"/>
      <c r="AY139">
        <f>COUNTA($G$141)</f>
        <v>1</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v>5</v>
      </c>
      <c r="AR140" s="432"/>
      <c r="AS140" s="433" t="s">
        <v>83</v>
      </c>
      <c r="AT140" s="434"/>
      <c r="AU140" s="435">
        <v>7</v>
      </c>
      <c r="AV140" s="435"/>
      <c r="AW140" s="327" t="s">
        <v>84</v>
      </c>
      <c r="AX140" s="332"/>
      <c r="AY140">
        <f t="shared" ref="AY140:AY145" si="5">$AY$139</f>
        <v>1</v>
      </c>
    </row>
    <row r="141" spans="1:51" ht="23.25" hidden="1" customHeight="1" x14ac:dyDescent="0.15">
      <c r="A141" s="502"/>
      <c r="B141" s="500"/>
      <c r="C141" s="500"/>
      <c r="D141" s="500"/>
      <c r="E141" s="500"/>
      <c r="F141" s="501"/>
      <c r="G141" s="376" t="s">
        <v>126</v>
      </c>
      <c r="H141" s="133"/>
      <c r="I141" s="133"/>
      <c r="J141" s="133"/>
      <c r="K141" s="133"/>
      <c r="L141" s="133"/>
      <c r="M141" s="133"/>
      <c r="N141" s="133"/>
      <c r="O141" s="377"/>
      <c r="P141" s="143" t="s">
        <v>127</v>
      </c>
      <c r="Q141" s="143"/>
      <c r="R141" s="143"/>
      <c r="S141" s="143"/>
      <c r="T141" s="143"/>
      <c r="U141" s="143"/>
      <c r="V141" s="143"/>
      <c r="W141" s="143"/>
      <c r="X141" s="144"/>
      <c r="Y141" s="386" t="s">
        <v>87</v>
      </c>
      <c r="Z141" s="387"/>
      <c r="AA141" s="388"/>
      <c r="AB141" s="389" t="s">
        <v>66</v>
      </c>
      <c r="AC141" s="389"/>
      <c r="AD141" s="389"/>
      <c r="AE141" s="390">
        <v>51</v>
      </c>
      <c r="AF141" s="374"/>
      <c r="AG141" s="374"/>
      <c r="AH141" s="374"/>
      <c r="AI141" s="390">
        <v>48</v>
      </c>
      <c r="AJ141" s="374"/>
      <c r="AK141" s="374"/>
      <c r="AL141" s="374"/>
      <c r="AM141" s="390">
        <v>72</v>
      </c>
      <c r="AN141" s="374"/>
      <c r="AO141" s="374"/>
      <c r="AP141" s="374"/>
      <c r="AQ141" s="392" t="s">
        <v>20</v>
      </c>
      <c r="AR141" s="393"/>
      <c r="AS141" s="393"/>
      <c r="AT141" s="394"/>
      <c r="AU141" s="374" t="s">
        <v>20</v>
      </c>
      <c r="AV141" s="374"/>
      <c r="AW141" s="374"/>
      <c r="AX141" s="375"/>
      <c r="AY141">
        <f t="shared" si="5"/>
        <v>1</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89</v>
      </c>
      <c r="Z142" s="226"/>
      <c r="AA142" s="255"/>
      <c r="AB142" s="446" t="s">
        <v>66</v>
      </c>
      <c r="AC142" s="446"/>
      <c r="AD142" s="446"/>
      <c r="AE142" s="390" t="s">
        <v>20</v>
      </c>
      <c r="AF142" s="374"/>
      <c r="AG142" s="374"/>
      <c r="AH142" s="374"/>
      <c r="AI142" s="390" t="s">
        <v>20</v>
      </c>
      <c r="AJ142" s="374"/>
      <c r="AK142" s="374"/>
      <c r="AL142" s="374"/>
      <c r="AM142" s="390" t="s">
        <v>20</v>
      </c>
      <c r="AN142" s="374"/>
      <c r="AO142" s="374"/>
      <c r="AP142" s="374"/>
      <c r="AQ142" s="392">
        <v>140</v>
      </c>
      <c r="AR142" s="393"/>
      <c r="AS142" s="393"/>
      <c r="AT142" s="394"/>
      <c r="AU142" s="374">
        <v>280</v>
      </c>
      <c r="AV142" s="374"/>
      <c r="AW142" s="374"/>
      <c r="AX142" s="375"/>
      <c r="AY142">
        <f t="shared" si="5"/>
        <v>1</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90</v>
      </c>
      <c r="Z143" s="226"/>
      <c r="AA143" s="255"/>
      <c r="AB143" s="391" t="s">
        <v>91</v>
      </c>
      <c r="AC143" s="391"/>
      <c r="AD143" s="391"/>
      <c r="AE143" s="390" t="s">
        <v>20</v>
      </c>
      <c r="AF143" s="374"/>
      <c r="AG143" s="374"/>
      <c r="AH143" s="374"/>
      <c r="AI143" s="390" t="s">
        <v>20</v>
      </c>
      <c r="AJ143" s="374"/>
      <c r="AK143" s="374"/>
      <c r="AL143" s="374"/>
      <c r="AM143" s="390" t="s">
        <v>20</v>
      </c>
      <c r="AN143" s="374"/>
      <c r="AO143" s="374"/>
      <c r="AP143" s="374"/>
      <c r="AQ143" s="392" t="s">
        <v>20</v>
      </c>
      <c r="AR143" s="393"/>
      <c r="AS143" s="393"/>
      <c r="AT143" s="394"/>
      <c r="AU143" s="374" t="s">
        <v>20</v>
      </c>
      <c r="AV143" s="374"/>
      <c r="AW143" s="374"/>
      <c r="AX143" s="375"/>
      <c r="AY143">
        <f t="shared" si="5"/>
        <v>1</v>
      </c>
    </row>
    <row r="144" spans="1:51" ht="23.25" customHeight="1" x14ac:dyDescent="0.15">
      <c r="A144" s="459" t="s">
        <v>92</v>
      </c>
      <c r="B144" s="454"/>
      <c r="C144" s="454"/>
      <c r="D144" s="454"/>
      <c r="E144" s="454"/>
      <c r="F144" s="455"/>
      <c r="G144" s="376" t="s">
        <v>93</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1</v>
      </c>
    </row>
    <row r="146" spans="1:51" ht="18.75" hidden="1" customHeight="1" x14ac:dyDescent="0.15">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98</v>
      </c>
      <c r="C151" s="454"/>
      <c r="D151" s="454"/>
      <c r="E151" s="454"/>
      <c r="F151" s="455"/>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64" t="s">
        <v>59</v>
      </c>
      <c r="AC151" s="865"/>
      <c r="AD151" s="866"/>
      <c r="AE151" s="416" t="s">
        <v>31</v>
      </c>
      <c r="AF151" s="416"/>
      <c r="AG151" s="416"/>
      <c r="AH151" s="416"/>
      <c r="AI151" s="416" t="s">
        <v>32</v>
      </c>
      <c r="AJ151" s="416"/>
      <c r="AK151" s="416"/>
      <c r="AL151" s="416"/>
      <c r="AM151" s="416" t="s">
        <v>60</v>
      </c>
      <c r="AN151" s="416"/>
      <c r="AO151" s="416"/>
      <c r="AP151" s="416"/>
      <c r="AQ151" s="489" t="s">
        <v>81</v>
      </c>
      <c r="AR151" s="490"/>
      <c r="AS151" s="490"/>
      <c r="AT151" s="491"/>
      <c r="AU151" s="492" t="s">
        <v>82</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83</v>
      </c>
      <c r="AT152" s="434"/>
      <c r="AU152" s="435"/>
      <c r="AV152" s="435"/>
      <c r="AW152" s="327" t="s">
        <v>84</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101</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89</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90</v>
      </c>
      <c r="Z155" s="766"/>
      <c r="AA155" s="767"/>
      <c r="AB155" s="553" t="s">
        <v>91</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98</v>
      </c>
      <c r="C156" s="454"/>
      <c r="D156" s="454"/>
      <c r="E156" s="454"/>
      <c r="F156" s="455"/>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64" t="s">
        <v>59</v>
      </c>
      <c r="AC156" s="865"/>
      <c r="AD156" s="866"/>
      <c r="AE156" s="416" t="s">
        <v>31</v>
      </c>
      <c r="AF156" s="416"/>
      <c r="AG156" s="416"/>
      <c r="AH156" s="416"/>
      <c r="AI156" s="416" t="s">
        <v>32</v>
      </c>
      <c r="AJ156" s="416"/>
      <c r="AK156" s="416"/>
      <c r="AL156" s="416"/>
      <c r="AM156" s="416" t="s">
        <v>60</v>
      </c>
      <c r="AN156" s="416"/>
      <c r="AO156" s="416"/>
      <c r="AP156" s="416"/>
      <c r="AQ156" s="489" t="s">
        <v>81</v>
      </c>
      <c r="AR156" s="490"/>
      <c r="AS156" s="490"/>
      <c r="AT156" s="491"/>
      <c r="AU156" s="492" t="s">
        <v>82</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83</v>
      </c>
      <c r="AT157" s="434"/>
      <c r="AU157" s="435"/>
      <c r="AV157" s="435"/>
      <c r="AW157" s="327" t="s">
        <v>84</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101</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89</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90</v>
      </c>
      <c r="Z160" s="766"/>
      <c r="AA160" s="767"/>
      <c r="AB160" s="553" t="s">
        <v>91</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98</v>
      </c>
      <c r="C161" s="454"/>
      <c r="D161" s="454"/>
      <c r="E161" s="454"/>
      <c r="F161" s="455"/>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64" t="s">
        <v>59</v>
      </c>
      <c r="AC161" s="865"/>
      <c r="AD161" s="866"/>
      <c r="AE161" s="416" t="s">
        <v>31</v>
      </c>
      <c r="AF161" s="416"/>
      <c r="AG161" s="416"/>
      <c r="AH161" s="416"/>
      <c r="AI161" s="416" t="s">
        <v>32</v>
      </c>
      <c r="AJ161" s="416"/>
      <c r="AK161" s="416"/>
      <c r="AL161" s="416"/>
      <c r="AM161" s="416" t="s">
        <v>60</v>
      </c>
      <c r="AN161" s="416"/>
      <c r="AO161" s="416"/>
      <c r="AP161" s="416"/>
      <c r="AQ161" s="489" t="s">
        <v>81</v>
      </c>
      <c r="AR161" s="490"/>
      <c r="AS161" s="490"/>
      <c r="AT161" s="491"/>
      <c r="AU161" s="492" t="s">
        <v>82</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83</v>
      </c>
      <c r="AT162" s="434"/>
      <c r="AU162" s="435"/>
      <c r="AV162" s="435"/>
      <c r="AW162" s="327" t="s">
        <v>84</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101</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89</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90</v>
      </c>
      <c r="Z165" s="879"/>
      <c r="AA165" s="880"/>
      <c r="AB165" s="881" t="s">
        <v>91</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customHeight="1" x14ac:dyDescent="0.15">
      <c r="A166" s="311" t="s">
        <v>54</v>
      </c>
      <c r="B166" s="312"/>
      <c r="C166" s="312"/>
      <c r="D166" s="312"/>
      <c r="E166" s="312"/>
      <c r="F166" s="313"/>
      <c r="G166" s="314" t="s">
        <v>128</v>
      </c>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1</v>
      </c>
    </row>
    <row r="167" spans="1:51" ht="31.5"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31</v>
      </c>
      <c r="AF167" s="416"/>
      <c r="AG167" s="416"/>
      <c r="AH167" s="416"/>
      <c r="AI167" s="416" t="s">
        <v>32</v>
      </c>
      <c r="AJ167" s="416"/>
      <c r="AK167" s="416"/>
      <c r="AL167" s="416"/>
      <c r="AM167" s="416" t="s">
        <v>60</v>
      </c>
      <c r="AN167" s="416"/>
      <c r="AO167" s="416"/>
      <c r="AP167" s="416"/>
      <c r="AQ167" s="412" t="s">
        <v>61</v>
      </c>
      <c r="AR167" s="413"/>
      <c r="AS167" s="413"/>
      <c r="AT167" s="414"/>
      <c r="AU167" s="412" t="s">
        <v>62</v>
      </c>
      <c r="AV167" s="413"/>
      <c r="AW167" s="413"/>
      <c r="AX167" s="415"/>
      <c r="AY167">
        <f>COUNTA($G$168)</f>
        <v>1</v>
      </c>
    </row>
    <row r="168" spans="1:51" ht="23.25" customHeight="1" x14ac:dyDescent="0.15">
      <c r="A168" s="350"/>
      <c r="B168" s="320"/>
      <c r="C168" s="320"/>
      <c r="D168" s="320"/>
      <c r="E168" s="320"/>
      <c r="F168" s="321"/>
      <c r="G168" s="359" t="s">
        <v>129</v>
      </c>
      <c r="H168" s="360"/>
      <c r="I168" s="360"/>
      <c r="J168" s="360"/>
      <c r="K168" s="360"/>
      <c r="L168" s="360"/>
      <c r="M168" s="360"/>
      <c r="N168" s="360"/>
      <c r="O168" s="360"/>
      <c r="P168" s="363" t="s">
        <v>130</v>
      </c>
      <c r="Q168" s="364"/>
      <c r="R168" s="364"/>
      <c r="S168" s="364"/>
      <c r="T168" s="364"/>
      <c r="U168" s="364"/>
      <c r="V168" s="364"/>
      <c r="W168" s="364"/>
      <c r="X168" s="365"/>
      <c r="Y168" s="369" t="s">
        <v>65</v>
      </c>
      <c r="Z168" s="370"/>
      <c r="AA168" s="371"/>
      <c r="AB168" s="372" t="s">
        <v>131</v>
      </c>
      <c r="AC168" s="372"/>
      <c r="AD168" s="372"/>
      <c r="AE168" s="373">
        <v>608</v>
      </c>
      <c r="AF168" s="373"/>
      <c r="AG168" s="373"/>
      <c r="AH168" s="373"/>
      <c r="AI168" s="373">
        <v>555</v>
      </c>
      <c r="AJ168" s="373"/>
      <c r="AK168" s="373"/>
      <c r="AL168" s="373"/>
      <c r="AM168" s="373">
        <v>462</v>
      </c>
      <c r="AN168" s="373"/>
      <c r="AO168" s="373"/>
      <c r="AP168" s="373"/>
      <c r="AQ168" s="373" t="s">
        <v>20</v>
      </c>
      <c r="AR168" s="373"/>
      <c r="AS168" s="373"/>
      <c r="AT168" s="373"/>
      <c r="AU168" s="406" t="s">
        <v>20</v>
      </c>
      <c r="AV168" s="407"/>
      <c r="AW168" s="407"/>
      <c r="AX168" s="408"/>
      <c r="AY168">
        <f>$AY$167</f>
        <v>1</v>
      </c>
    </row>
    <row r="169" spans="1:51" ht="23.25"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t="s">
        <v>131</v>
      </c>
      <c r="AC169" s="372"/>
      <c r="AD169" s="372"/>
      <c r="AE169" s="373" t="s">
        <v>20</v>
      </c>
      <c r="AF169" s="373"/>
      <c r="AG169" s="373"/>
      <c r="AH169" s="373"/>
      <c r="AI169" s="373" t="s">
        <v>20</v>
      </c>
      <c r="AJ169" s="373"/>
      <c r="AK169" s="373"/>
      <c r="AL169" s="373"/>
      <c r="AM169" s="373" t="s">
        <v>20</v>
      </c>
      <c r="AN169" s="373"/>
      <c r="AO169" s="373"/>
      <c r="AP169" s="373"/>
      <c r="AQ169" s="373">
        <v>361</v>
      </c>
      <c r="AR169" s="373"/>
      <c r="AS169" s="373"/>
      <c r="AT169" s="373"/>
      <c r="AU169" s="406">
        <v>542</v>
      </c>
      <c r="AV169" s="407"/>
      <c r="AW169" s="407"/>
      <c r="AX169" s="408"/>
      <c r="AY169">
        <f>$AY$167</f>
        <v>1</v>
      </c>
    </row>
    <row r="170" spans="1:51" ht="23.25" customHeight="1" x14ac:dyDescent="0.15">
      <c r="A170" s="459" t="s">
        <v>68</v>
      </c>
      <c r="B170" s="343"/>
      <c r="C170" s="343"/>
      <c r="D170" s="343"/>
      <c r="E170" s="343"/>
      <c r="F170" s="460"/>
      <c r="G170" s="226" t="s">
        <v>69</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31</v>
      </c>
      <c r="AF170" s="416"/>
      <c r="AG170" s="416"/>
      <c r="AH170" s="416"/>
      <c r="AI170" s="416" t="s">
        <v>32</v>
      </c>
      <c r="AJ170" s="416"/>
      <c r="AK170" s="416"/>
      <c r="AL170" s="416"/>
      <c r="AM170" s="416" t="s">
        <v>60</v>
      </c>
      <c r="AN170" s="416"/>
      <c r="AO170" s="416"/>
      <c r="AP170" s="416"/>
      <c r="AQ170" s="417" t="s">
        <v>70</v>
      </c>
      <c r="AR170" s="418"/>
      <c r="AS170" s="418"/>
      <c r="AT170" s="418"/>
      <c r="AU170" s="418"/>
      <c r="AV170" s="418"/>
      <c r="AW170" s="418"/>
      <c r="AX170" s="419"/>
      <c r="AY170">
        <f>IF(SUBSTITUTE(SUBSTITUTE($G$171,"／",""),"　","")="",0,1)</f>
        <v>1</v>
      </c>
    </row>
    <row r="171" spans="1:51" ht="23.25" customHeight="1" x14ac:dyDescent="0.15">
      <c r="A171" s="461"/>
      <c r="B171" s="325"/>
      <c r="C171" s="325"/>
      <c r="D171" s="325"/>
      <c r="E171" s="325"/>
      <c r="F171" s="462"/>
      <c r="G171" s="395" t="s">
        <v>132</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t="s">
        <v>72</v>
      </c>
      <c r="AC171" s="424"/>
      <c r="AD171" s="425"/>
      <c r="AE171" s="399">
        <v>3.3</v>
      </c>
      <c r="AF171" s="399"/>
      <c r="AG171" s="399"/>
      <c r="AH171" s="399"/>
      <c r="AI171" s="399">
        <v>3.2</v>
      </c>
      <c r="AJ171" s="399"/>
      <c r="AK171" s="399"/>
      <c r="AL171" s="399"/>
      <c r="AM171" s="399">
        <v>3.1</v>
      </c>
      <c r="AN171" s="399"/>
      <c r="AO171" s="399"/>
      <c r="AP171" s="399"/>
      <c r="AQ171" s="390" t="s">
        <v>20</v>
      </c>
      <c r="AR171" s="374"/>
      <c r="AS171" s="374"/>
      <c r="AT171" s="374"/>
      <c r="AU171" s="374"/>
      <c r="AV171" s="374"/>
      <c r="AW171" s="374"/>
      <c r="AX171" s="375"/>
      <c r="AY171">
        <f>$AY$170</f>
        <v>1</v>
      </c>
    </row>
    <row r="172" spans="1:51" ht="46.5"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74</v>
      </c>
      <c r="AC172" s="427"/>
      <c r="AD172" s="428"/>
      <c r="AE172" s="429" t="s">
        <v>133</v>
      </c>
      <c r="AF172" s="429"/>
      <c r="AG172" s="429"/>
      <c r="AH172" s="429"/>
      <c r="AI172" s="429" t="s">
        <v>134</v>
      </c>
      <c r="AJ172" s="429"/>
      <c r="AK172" s="429"/>
      <c r="AL172" s="429"/>
      <c r="AM172" s="429" t="s">
        <v>135</v>
      </c>
      <c r="AN172" s="429"/>
      <c r="AO172" s="429"/>
      <c r="AP172" s="429"/>
      <c r="AQ172" s="429" t="s">
        <v>20</v>
      </c>
      <c r="AR172" s="429"/>
      <c r="AS172" s="429"/>
      <c r="AT172" s="429"/>
      <c r="AU172" s="429"/>
      <c r="AV172" s="429"/>
      <c r="AW172" s="429"/>
      <c r="AX172" s="430"/>
      <c r="AY172">
        <f>$AY$170</f>
        <v>1</v>
      </c>
    </row>
    <row r="173" spans="1:51" ht="18.75" hidden="1" customHeight="1" x14ac:dyDescent="0.15">
      <c r="A173" s="496" t="s">
        <v>78</v>
      </c>
      <c r="B173" s="497"/>
      <c r="C173" s="497"/>
      <c r="D173" s="497"/>
      <c r="E173" s="497"/>
      <c r="F173" s="498"/>
      <c r="G173" s="475" t="s">
        <v>79</v>
      </c>
      <c r="H173" s="325"/>
      <c r="I173" s="325"/>
      <c r="J173" s="325"/>
      <c r="K173" s="325"/>
      <c r="L173" s="325"/>
      <c r="M173" s="325"/>
      <c r="N173" s="325"/>
      <c r="O173" s="326"/>
      <c r="P173" s="329" t="s">
        <v>80</v>
      </c>
      <c r="Q173" s="325"/>
      <c r="R173" s="325"/>
      <c r="S173" s="325"/>
      <c r="T173" s="325"/>
      <c r="U173" s="325"/>
      <c r="V173" s="325"/>
      <c r="W173" s="325"/>
      <c r="X173" s="326"/>
      <c r="Y173" s="476"/>
      <c r="Z173" s="477"/>
      <c r="AA173" s="478"/>
      <c r="AB173" s="482" t="s">
        <v>59</v>
      </c>
      <c r="AC173" s="483"/>
      <c r="AD173" s="484"/>
      <c r="AE173" s="416" t="s">
        <v>31</v>
      </c>
      <c r="AF173" s="416"/>
      <c r="AG173" s="416"/>
      <c r="AH173" s="416"/>
      <c r="AI173" s="416" t="s">
        <v>32</v>
      </c>
      <c r="AJ173" s="416"/>
      <c r="AK173" s="416"/>
      <c r="AL173" s="416"/>
      <c r="AM173" s="416" t="s">
        <v>60</v>
      </c>
      <c r="AN173" s="416"/>
      <c r="AO173" s="416"/>
      <c r="AP173" s="416"/>
      <c r="AQ173" s="456" t="s">
        <v>81</v>
      </c>
      <c r="AR173" s="457"/>
      <c r="AS173" s="457"/>
      <c r="AT173" s="458"/>
      <c r="AU173" s="325" t="s">
        <v>82</v>
      </c>
      <c r="AV173" s="325"/>
      <c r="AW173" s="325"/>
      <c r="AX173" s="330"/>
      <c r="AY173">
        <f>COUNTA($G$175)</f>
        <v>1</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v>5</v>
      </c>
      <c r="AR174" s="432"/>
      <c r="AS174" s="433" t="s">
        <v>83</v>
      </c>
      <c r="AT174" s="434"/>
      <c r="AU174" s="435">
        <v>7</v>
      </c>
      <c r="AV174" s="435"/>
      <c r="AW174" s="327" t="s">
        <v>84</v>
      </c>
      <c r="AX174" s="332"/>
      <c r="AY174">
        <f t="shared" ref="AY174:AY179" si="7">$AY$173</f>
        <v>1</v>
      </c>
    </row>
    <row r="175" spans="1:51" ht="23.25" hidden="1" customHeight="1" x14ac:dyDescent="0.15">
      <c r="A175" s="502"/>
      <c r="B175" s="500"/>
      <c r="C175" s="500"/>
      <c r="D175" s="500"/>
      <c r="E175" s="500"/>
      <c r="F175" s="501"/>
      <c r="G175" s="376" t="s">
        <v>136</v>
      </c>
      <c r="H175" s="133"/>
      <c r="I175" s="133"/>
      <c r="J175" s="133"/>
      <c r="K175" s="133"/>
      <c r="L175" s="133"/>
      <c r="M175" s="133"/>
      <c r="N175" s="133"/>
      <c r="O175" s="377"/>
      <c r="P175" s="143" t="s">
        <v>137</v>
      </c>
      <c r="Q175" s="143"/>
      <c r="R175" s="143"/>
      <c r="S175" s="143"/>
      <c r="T175" s="143"/>
      <c r="U175" s="143"/>
      <c r="V175" s="143"/>
      <c r="W175" s="143"/>
      <c r="X175" s="144"/>
      <c r="Y175" s="386" t="s">
        <v>87</v>
      </c>
      <c r="Z175" s="387"/>
      <c r="AA175" s="388"/>
      <c r="AB175" s="389" t="s">
        <v>131</v>
      </c>
      <c r="AC175" s="389"/>
      <c r="AD175" s="389"/>
      <c r="AE175" s="390" t="s">
        <v>1</v>
      </c>
      <c r="AF175" s="374"/>
      <c r="AG175" s="374"/>
      <c r="AH175" s="374"/>
      <c r="AI175" s="390" t="s">
        <v>1</v>
      </c>
      <c r="AJ175" s="374"/>
      <c r="AK175" s="374"/>
      <c r="AL175" s="374"/>
      <c r="AM175" s="390" t="s">
        <v>1</v>
      </c>
      <c r="AN175" s="374"/>
      <c r="AO175" s="374"/>
      <c r="AP175" s="374"/>
      <c r="AQ175" s="392" t="s">
        <v>20</v>
      </c>
      <c r="AR175" s="393"/>
      <c r="AS175" s="393"/>
      <c r="AT175" s="394"/>
      <c r="AU175" s="374" t="s">
        <v>20</v>
      </c>
      <c r="AV175" s="374"/>
      <c r="AW175" s="374"/>
      <c r="AX175" s="375"/>
      <c r="AY175">
        <f t="shared" si="7"/>
        <v>1</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89</v>
      </c>
      <c r="Z176" s="226"/>
      <c r="AA176" s="255"/>
      <c r="AB176" s="446" t="s">
        <v>131</v>
      </c>
      <c r="AC176" s="446"/>
      <c r="AD176" s="446"/>
      <c r="AE176" s="390" t="s">
        <v>20</v>
      </c>
      <c r="AF176" s="374"/>
      <c r="AG176" s="374"/>
      <c r="AH176" s="374"/>
      <c r="AI176" s="390" t="s">
        <v>20</v>
      </c>
      <c r="AJ176" s="374"/>
      <c r="AK176" s="374"/>
      <c r="AL176" s="374"/>
      <c r="AM176" s="390" t="s">
        <v>20</v>
      </c>
      <c r="AN176" s="374"/>
      <c r="AO176" s="374"/>
      <c r="AP176" s="374"/>
      <c r="AQ176" s="392"/>
      <c r="AR176" s="393"/>
      <c r="AS176" s="393"/>
      <c r="AT176" s="394"/>
      <c r="AU176" s="374"/>
      <c r="AV176" s="374"/>
      <c r="AW176" s="374"/>
      <c r="AX176" s="375"/>
      <c r="AY176">
        <f t="shared" si="7"/>
        <v>1</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90</v>
      </c>
      <c r="Z177" s="226"/>
      <c r="AA177" s="255"/>
      <c r="AB177" s="391" t="s">
        <v>91</v>
      </c>
      <c r="AC177" s="391"/>
      <c r="AD177" s="391"/>
      <c r="AE177" s="390" t="s">
        <v>20</v>
      </c>
      <c r="AF177" s="374"/>
      <c r="AG177" s="374"/>
      <c r="AH177" s="374"/>
      <c r="AI177" s="390" t="s">
        <v>20</v>
      </c>
      <c r="AJ177" s="374"/>
      <c r="AK177" s="374"/>
      <c r="AL177" s="374"/>
      <c r="AM177" s="390" t="s">
        <v>20</v>
      </c>
      <c r="AN177" s="374"/>
      <c r="AO177" s="374"/>
      <c r="AP177" s="374"/>
      <c r="AQ177" s="392" t="s">
        <v>20</v>
      </c>
      <c r="AR177" s="393"/>
      <c r="AS177" s="393"/>
      <c r="AT177" s="394"/>
      <c r="AU177" s="374" t="s">
        <v>20</v>
      </c>
      <c r="AV177" s="374"/>
      <c r="AW177" s="374"/>
      <c r="AX177" s="375"/>
      <c r="AY177">
        <f t="shared" si="7"/>
        <v>1</v>
      </c>
    </row>
    <row r="178" spans="1:51" ht="23.25" customHeight="1" x14ac:dyDescent="0.15">
      <c r="A178" s="459" t="s">
        <v>92</v>
      </c>
      <c r="B178" s="454"/>
      <c r="C178" s="454"/>
      <c r="D178" s="454"/>
      <c r="E178" s="454"/>
      <c r="F178" s="455"/>
      <c r="G178" s="376" t="s">
        <v>93</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1</v>
      </c>
    </row>
    <row r="180" spans="1:51" hidden="1" x14ac:dyDescent="0.15">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idden="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idden="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idden="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idden="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idden="1" x14ac:dyDescent="0.15">
      <c r="A185" s="317"/>
      <c r="B185" s="453" t="s">
        <v>98</v>
      </c>
      <c r="C185" s="454"/>
      <c r="D185" s="454"/>
      <c r="E185" s="454"/>
      <c r="F185" s="455"/>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64" t="s">
        <v>59</v>
      </c>
      <c r="AC185" s="865"/>
      <c r="AD185" s="866"/>
      <c r="AE185" s="416" t="s">
        <v>31</v>
      </c>
      <c r="AF185" s="416"/>
      <c r="AG185" s="416"/>
      <c r="AH185" s="416"/>
      <c r="AI185" s="416" t="s">
        <v>32</v>
      </c>
      <c r="AJ185" s="416"/>
      <c r="AK185" s="416"/>
      <c r="AL185" s="416"/>
      <c r="AM185" s="416" t="s">
        <v>60</v>
      </c>
      <c r="AN185" s="416"/>
      <c r="AO185" s="416"/>
      <c r="AP185" s="416"/>
      <c r="AQ185" s="489" t="s">
        <v>81</v>
      </c>
      <c r="AR185" s="490"/>
      <c r="AS185" s="490"/>
      <c r="AT185" s="491"/>
      <c r="AU185" s="492" t="s">
        <v>82</v>
      </c>
      <c r="AV185" s="492"/>
      <c r="AW185" s="492"/>
      <c r="AX185" s="493"/>
      <c r="AY185">
        <f t="shared" si="8"/>
        <v>0</v>
      </c>
    </row>
    <row r="186" spans="1:51" hidden="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83</v>
      </c>
      <c r="AT186" s="434"/>
      <c r="AU186" s="435"/>
      <c r="AV186" s="435"/>
      <c r="AW186" s="327" t="s">
        <v>84</v>
      </c>
      <c r="AX186" s="332"/>
      <c r="AY186">
        <f t="shared" si="8"/>
        <v>0</v>
      </c>
    </row>
    <row r="187" spans="1:51" hidden="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101</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idden="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89</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idden="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90</v>
      </c>
      <c r="Z189" s="766"/>
      <c r="AA189" s="767"/>
      <c r="AB189" s="553" t="s">
        <v>91</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idden="1" x14ac:dyDescent="0.15">
      <c r="A190" s="317"/>
      <c r="B190" s="453" t="s">
        <v>98</v>
      </c>
      <c r="C190" s="454"/>
      <c r="D190" s="454"/>
      <c r="E190" s="454"/>
      <c r="F190" s="455"/>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64" t="s">
        <v>59</v>
      </c>
      <c r="AC190" s="865"/>
      <c r="AD190" s="866"/>
      <c r="AE190" s="416" t="s">
        <v>31</v>
      </c>
      <c r="AF190" s="416"/>
      <c r="AG190" s="416"/>
      <c r="AH190" s="416"/>
      <c r="AI190" s="416" t="s">
        <v>32</v>
      </c>
      <c r="AJ190" s="416"/>
      <c r="AK190" s="416"/>
      <c r="AL190" s="416"/>
      <c r="AM190" s="416" t="s">
        <v>60</v>
      </c>
      <c r="AN190" s="416"/>
      <c r="AO190" s="416"/>
      <c r="AP190" s="416"/>
      <c r="AQ190" s="489" t="s">
        <v>81</v>
      </c>
      <c r="AR190" s="490"/>
      <c r="AS190" s="490"/>
      <c r="AT190" s="491"/>
      <c r="AU190" s="492" t="s">
        <v>82</v>
      </c>
      <c r="AV190" s="492"/>
      <c r="AW190" s="492"/>
      <c r="AX190" s="493"/>
      <c r="AY190">
        <f>COUNTA($G$192)</f>
        <v>0</v>
      </c>
    </row>
    <row r="191" spans="1:51" hidden="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83</v>
      </c>
      <c r="AT191" s="434"/>
      <c r="AU191" s="435"/>
      <c r="AV191" s="435"/>
      <c r="AW191" s="327" t="s">
        <v>84</v>
      </c>
      <c r="AX191" s="332"/>
      <c r="AY191">
        <f>$AY$190</f>
        <v>0</v>
      </c>
    </row>
    <row r="192" spans="1:51" hidden="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101</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idden="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89</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idden="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90</v>
      </c>
      <c r="Z194" s="766"/>
      <c r="AA194" s="767"/>
      <c r="AB194" s="553" t="s">
        <v>91</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idden="1" x14ac:dyDescent="0.15">
      <c r="A195" s="317"/>
      <c r="B195" s="453" t="s">
        <v>98</v>
      </c>
      <c r="C195" s="454"/>
      <c r="D195" s="454"/>
      <c r="E195" s="454"/>
      <c r="F195" s="455"/>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64" t="s">
        <v>59</v>
      </c>
      <c r="AC195" s="865"/>
      <c r="AD195" s="866"/>
      <c r="AE195" s="416" t="s">
        <v>31</v>
      </c>
      <c r="AF195" s="416"/>
      <c r="AG195" s="416"/>
      <c r="AH195" s="416"/>
      <c r="AI195" s="416" t="s">
        <v>32</v>
      </c>
      <c r="AJ195" s="416"/>
      <c r="AK195" s="416"/>
      <c r="AL195" s="416"/>
      <c r="AM195" s="416" t="s">
        <v>60</v>
      </c>
      <c r="AN195" s="416"/>
      <c r="AO195" s="416"/>
      <c r="AP195" s="416"/>
      <c r="AQ195" s="489" t="s">
        <v>81</v>
      </c>
      <c r="AR195" s="490"/>
      <c r="AS195" s="490"/>
      <c r="AT195" s="491"/>
      <c r="AU195" s="492" t="s">
        <v>82</v>
      </c>
      <c r="AV195" s="492"/>
      <c r="AW195" s="492"/>
      <c r="AX195" s="493"/>
      <c r="AY195">
        <f>COUNTA($G$197)</f>
        <v>0</v>
      </c>
    </row>
    <row r="196" spans="1:51" hidden="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83</v>
      </c>
      <c r="AT196" s="434"/>
      <c r="AU196" s="435"/>
      <c r="AV196" s="435"/>
      <c r="AW196" s="327" t="s">
        <v>84</v>
      </c>
      <c r="AX196" s="332"/>
      <c r="AY196">
        <f>$AY$195</f>
        <v>0</v>
      </c>
    </row>
    <row r="197" spans="1:51" hidden="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101</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idden="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89</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14.25" hidden="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90</v>
      </c>
      <c r="Z199" s="879"/>
      <c r="AA199" s="880"/>
      <c r="AB199" s="881" t="s">
        <v>91</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idden="1" x14ac:dyDescent="0.15">
      <c r="A200" s="565" t="s">
        <v>138</v>
      </c>
      <c r="B200" s="566"/>
      <c r="C200" s="566"/>
      <c r="D200" s="566"/>
      <c r="E200" s="566"/>
      <c r="F200" s="567"/>
      <c r="G200" s="539"/>
      <c r="H200" s="541" t="s">
        <v>79</v>
      </c>
      <c r="I200" s="541"/>
      <c r="J200" s="541"/>
      <c r="K200" s="541"/>
      <c r="L200" s="541"/>
      <c r="M200" s="541"/>
      <c r="N200" s="541"/>
      <c r="O200" s="542"/>
      <c r="P200" s="544" t="s">
        <v>80</v>
      </c>
      <c r="Q200" s="541"/>
      <c r="R200" s="541"/>
      <c r="S200" s="541"/>
      <c r="T200" s="541"/>
      <c r="U200" s="541"/>
      <c r="V200" s="542"/>
      <c r="W200" s="546" t="s">
        <v>139</v>
      </c>
      <c r="X200" s="547"/>
      <c r="Y200" s="550"/>
      <c r="Z200" s="550"/>
      <c r="AA200" s="551"/>
      <c r="AB200" s="544" t="s">
        <v>59</v>
      </c>
      <c r="AC200" s="541"/>
      <c r="AD200" s="542"/>
      <c r="AE200" s="416" t="s">
        <v>31</v>
      </c>
      <c r="AF200" s="416"/>
      <c r="AG200" s="416"/>
      <c r="AH200" s="416"/>
      <c r="AI200" s="416" t="s">
        <v>32</v>
      </c>
      <c r="AJ200" s="416"/>
      <c r="AK200" s="416"/>
      <c r="AL200" s="416"/>
      <c r="AM200" s="416" t="s">
        <v>60</v>
      </c>
      <c r="AN200" s="416"/>
      <c r="AO200" s="416"/>
      <c r="AP200" s="416"/>
      <c r="AQ200" s="489" t="s">
        <v>81</v>
      </c>
      <c r="AR200" s="490"/>
      <c r="AS200" s="490"/>
      <c r="AT200" s="491"/>
      <c r="AU200" s="535" t="s">
        <v>82</v>
      </c>
      <c r="AV200" s="535"/>
      <c r="AW200" s="535"/>
      <c r="AX200" s="536"/>
      <c r="AY200">
        <f>COUNTA($H$202)</f>
        <v>0</v>
      </c>
    </row>
    <row r="201" spans="1:51" hidden="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83</v>
      </c>
      <c r="AT201" s="434"/>
      <c r="AU201" s="435"/>
      <c r="AV201" s="435"/>
      <c r="AW201" s="537" t="s">
        <v>84</v>
      </c>
      <c r="AX201" s="538"/>
      <c r="AY201">
        <f t="shared" ref="AY201:AY207" si="10">$AY$200</f>
        <v>0</v>
      </c>
    </row>
    <row r="202" spans="1:51" hidden="1" x14ac:dyDescent="0.15">
      <c r="A202" s="350"/>
      <c r="B202" s="320"/>
      <c r="C202" s="320"/>
      <c r="D202" s="320"/>
      <c r="E202" s="320"/>
      <c r="F202" s="321"/>
      <c r="G202" s="518" t="s">
        <v>140</v>
      </c>
      <c r="H202" s="521"/>
      <c r="I202" s="396"/>
      <c r="J202" s="396"/>
      <c r="K202" s="396"/>
      <c r="L202" s="396"/>
      <c r="M202" s="396"/>
      <c r="N202" s="396"/>
      <c r="O202" s="522"/>
      <c r="P202" s="521"/>
      <c r="Q202" s="396"/>
      <c r="R202" s="396"/>
      <c r="S202" s="396"/>
      <c r="T202" s="396"/>
      <c r="U202" s="396"/>
      <c r="V202" s="522"/>
      <c r="W202" s="526"/>
      <c r="X202" s="527"/>
      <c r="Y202" s="532" t="s">
        <v>87</v>
      </c>
      <c r="Z202" s="532"/>
      <c r="AA202" s="533"/>
      <c r="AB202" s="534" t="s">
        <v>141</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idden="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89</v>
      </c>
      <c r="Z203" s="278"/>
      <c r="AA203" s="310"/>
      <c r="AB203" s="569" t="s">
        <v>141</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idden="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90</v>
      </c>
      <c r="Z204" s="278"/>
      <c r="AA204" s="310"/>
      <c r="AB204" s="553" t="s">
        <v>142</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idden="1" x14ac:dyDescent="0.15">
      <c r="A205" s="350" t="s">
        <v>143</v>
      </c>
      <c r="B205" s="320"/>
      <c r="C205" s="320"/>
      <c r="D205" s="320"/>
      <c r="E205" s="320"/>
      <c r="F205" s="321"/>
      <c r="G205" s="519" t="s">
        <v>144</v>
      </c>
      <c r="H205" s="556"/>
      <c r="I205" s="556"/>
      <c r="J205" s="556"/>
      <c r="K205" s="556"/>
      <c r="L205" s="556"/>
      <c r="M205" s="556"/>
      <c r="N205" s="556"/>
      <c r="O205" s="556"/>
      <c r="P205" s="556"/>
      <c r="Q205" s="556"/>
      <c r="R205" s="556"/>
      <c r="S205" s="556"/>
      <c r="T205" s="556"/>
      <c r="U205" s="556"/>
      <c r="V205" s="556"/>
      <c r="W205" s="559" t="s">
        <v>145</v>
      </c>
      <c r="X205" s="560"/>
      <c r="Y205" s="532" t="s">
        <v>87</v>
      </c>
      <c r="Z205" s="532"/>
      <c r="AA205" s="533"/>
      <c r="AB205" s="534" t="s">
        <v>141</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idden="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89</v>
      </c>
      <c r="Z206" s="278"/>
      <c r="AA206" s="310"/>
      <c r="AB206" s="569" t="s">
        <v>141</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idden="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90</v>
      </c>
      <c r="Z207" s="278"/>
      <c r="AA207" s="310"/>
      <c r="AB207" s="553" t="s">
        <v>142</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idden="1" x14ac:dyDescent="0.15">
      <c r="A208" s="459" t="s">
        <v>138</v>
      </c>
      <c r="B208" s="454"/>
      <c r="C208" s="454"/>
      <c r="D208" s="454"/>
      <c r="E208" s="454"/>
      <c r="F208" s="455"/>
      <c r="G208" s="574"/>
      <c r="H208" s="490" t="s">
        <v>79</v>
      </c>
      <c r="I208" s="490"/>
      <c r="J208" s="490"/>
      <c r="K208" s="490"/>
      <c r="L208" s="490"/>
      <c r="M208" s="490"/>
      <c r="N208" s="490"/>
      <c r="O208" s="491"/>
      <c r="P208" s="489" t="s">
        <v>80</v>
      </c>
      <c r="Q208" s="490"/>
      <c r="R208" s="490"/>
      <c r="S208" s="490"/>
      <c r="T208" s="490"/>
      <c r="U208" s="490"/>
      <c r="V208" s="490"/>
      <c r="W208" s="490"/>
      <c r="X208" s="491"/>
      <c r="Y208" s="577"/>
      <c r="Z208" s="578"/>
      <c r="AA208" s="579"/>
      <c r="AB208" s="346" t="s">
        <v>59</v>
      </c>
      <c r="AC208" s="343"/>
      <c r="AD208" s="344"/>
      <c r="AE208" s="140" t="s">
        <v>31</v>
      </c>
      <c r="AF208" s="140"/>
      <c r="AG208" s="140"/>
      <c r="AH208" s="140"/>
      <c r="AI208" s="416" t="s">
        <v>32</v>
      </c>
      <c r="AJ208" s="416"/>
      <c r="AK208" s="416"/>
      <c r="AL208" s="416"/>
      <c r="AM208" s="416" t="s">
        <v>60</v>
      </c>
      <c r="AN208" s="416"/>
      <c r="AO208" s="416"/>
      <c r="AP208" s="416"/>
      <c r="AQ208" s="489" t="s">
        <v>81</v>
      </c>
      <c r="AR208" s="490"/>
      <c r="AS208" s="490"/>
      <c r="AT208" s="491"/>
      <c r="AU208" s="570" t="s">
        <v>82</v>
      </c>
      <c r="AV208" s="571"/>
      <c r="AW208" s="571"/>
      <c r="AX208" s="572"/>
      <c r="AY208">
        <f>COUNTA($H$210)</f>
        <v>0</v>
      </c>
    </row>
    <row r="209" spans="1:51" hidden="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83</v>
      </c>
      <c r="AT209" s="434"/>
      <c r="AU209" s="431"/>
      <c r="AV209" s="432"/>
      <c r="AW209" s="433" t="s">
        <v>84</v>
      </c>
      <c r="AX209" s="573"/>
      <c r="AY209">
        <f>$AY$208</f>
        <v>0</v>
      </c>
    </row>
    <row r="210" spans="1:51" hidden="1" x14ac:dyDescent="0.15">
      <c r="A210" s="350"/>
      <c r="B210" s="320"/>
      <c r="C210" s="320"/>
      <c r="D210" s="320"/>
      <c r="E210" s="320"/>
      <c r="F210" s="321"/>
      <c r="G210" s="583" t="s">
        <v>140</v>
      </c>
      <c r="H210" s="143"/>
      <c r="I210" s="143"/>
      <c r="J210" s="143"/>
      <c r="K210" s="143"/>
      <c r="L210" s="143"/>
      <c r="M210" s="143"/>
      <c r="N210" s="143"/>
      <c r="O210" s="144"/>
      <c r="P210" s="143"/>
      <c r="Q210" s="143"/>
      <c r="R210" s="143"/>
      <c r="S210" s="143"/>
      <c r="T210" s="143"/>
      <c r="U210" s="143"/>
      <c r="V210" s="143"/>
      <c r="W210" s="143"/>
      <c r="X210" s="144"/>
      <c r="Y210" s="586" t="s">
        <v>87</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idden="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89</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idden="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90</v>
      </c>
      <c r="Z212" s="490"/>
      <c r="AA212" s="491"/>
      <c r="AB212" s="589" t="s">
        <v>91</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49.5" hidden="1" x14ac:dyDescent="0.15">
      <c r="A213" s="626" t="s">
        <v>146</v>
      </c>
      <c r="B213" s="627"/>
      <c r="C213" s="627"/>
      <c r="D213" s="627"/>
      <c r="E213" s="323" t="s">
        <v>147</v>
      </c>
      <c r="F213" s="324"/>
      <c r="G213" s="86" t="s">
        <v>144</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29.25" customHeight="1" thickBot="1" x14ac:dyDescent="0.2">
      <c r="A214" s="496" t="s">
        <v>148</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149</v>
      </c>
      <c r="AP214" s="643"/>
      <c r="AQ214" s="643"/>
      <c r="AR214" s="85" t="s">
        <v>150</v>
      </c>
      <c r="AS214" s="642"/>
      <c r="AT214" s="643"/>
      <c r="AU214" s="643"/>
      <c r="AV214" s="643"/>
      <c r="AW214" s="643"/>
      <c r="AX214" s="644"/>
      <c r="AY214">
        <f>COUNTIF($AR$214,"☑")</f>
        <v>1</v>
      </c>
    </row>
    <row r="215" spans="1:51" ht="45" customHeight="1" x14ac:dyDescent="0.15">
      <c r="A215" s="632" t="s">
        <v>151</v>
      </c>
      <c r="B215" s="633"/>
      <c r="C215" s="635" t="s">
        <v>152</v>
      </c>
      <c r="D215" s="633"/>
      <c r="E215" s="636" t="s">
        <v>153</v>
      </c>
      <c r="F215" s="637"/>
      <c r="G215" s="638" t="s">
        <v>154</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155</v>
      </c>
      <c r="F216" s="455"/>
      <c r="G216" s="142" t="s">
        <v>156</v>
      </c>
      <c r="H216" s="143"/>
      <c r="I216" s="143"/>
      <c r="J216" s="143"/>
      <c r="K216" s="143"/>
      <c r="L216" s="143"/>
      <c r="M216" s="143"/>
      <c r="N216" s="143"/>
      <c r="O216" s="143"/>
      <c r="P216" s="143"/>
      <c r="Q216" s="143"/>
      <c r="R216" s="143"/>
      <c r="S216" s="143"/>
      <c r="T216" s="143"/>
      <c r="U216" s="143"/>
      <c r="V216" s="144"/>
      <c r="W216" s="610" t="s">
        <v>157</v>
      </c>
      <c r="X216" s="611"/>
      <c r="Y216" s="611"/>
      <c r="Z216" s="611"/>
      <c r="AA216" s="612"/>
      <c r="AB216" s="613" t="s">
        <v>158</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159</v>
      </c>
      <c r="X217" s="617"/>
      <c r="Y217" s="617"/>
      <c r="Z217" s="617"/>
      <c r="AA217" s="618"/>
      <c r="AB217" s="613" t="s">
        <v>160</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161</v>
      </c>
      <c r="D218" s="620"/>
      <c r="E218" s="453" t="s">
        <v>162</v>
      </c>
      <c r="F218" s="455"/>
      <c r="G218" s="600" t="s">
        <v>163</v>
      </c>
      <c r="H218" s="601"/>
      <c r="I218" s="601"/>
      <c r="J218" s="623" t="s">
        <v>20</v>
      </c>
      <c r="K218" s="624"/>
      <c r="L218" s="624"/>
      <c r="M218" s="624"/>
      <c r="N218" s="624"/>
      <c r="O218" s="624"/>
      <c r="P218" s="624"/>
      <c r="Q218" s="624"/>
      <c r="R218" s="624"/>
      <c r="S218" s="624"/>
      <c r="T218" s="625"/>
      <c r="U218" s="598" t="s">
        <v>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164</v>
      </c>
      <c r="H219" s="601"/>
      <c r="I219" s="601"/>
      <c r="J219" s="601"/>
      <c r="K219" s="601"/>
      <c r="L219" s="601"/>
      <c r="M219" s="601"/>
      <c r="N219" s="601"/>
      <c r="O219" s="601"/>
      <c r="P219" s="601"/>
      <c r="Q219" s="601"/>
      <c r="R219" s="601"/>
      <c r="S219" s="601"/>
      <c r="T219" s="601"/>
      <c r="U219" s="597" t="s">
        <v>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159</v>
      </c>
      <c r="H220" s="601"/>
      <c r="I220" s="601"/>
      <c r="J220" s="601"/>
      <c r="K220" s="601"/>
      <c r="L220" s="601"/>
      <c r="M220" s="601"/>
      <c r="N220" s="601"/>
      <c r="O220" s="601"/>
      <c r="P220" s="601"/>
      <c r="Q220" s="601"/>
      <c r="R220" s="601"/>
      <c r="S220" s="601"/>
      <c r="T220" s="601"/>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165</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166</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167</v>
      </c>
      <c r="AE222" s="606"/>
      <c r="AF222" s="606"/>
      <c r="AG222" s="608" t="s">
        <v>168</v>
      </c>
      <c r="AH222" s="606"/>
      <c r="AI222" s="606"/>
      <c r="AJ222" s="606"/>
      <c r="AK222" s="606"/>
      <c r="AL222" s="606"/>
      <c r="AM222" s="606"/>
      <c r="AN222" s="606"/>
      <c r="AO222" s="606"/>
      <c r="AP222" s="606"/>
      <c r="AQ222" s="606"/>
      <c r="AR222" s="606"/>
      <c r="AS222" s="606"/>
      <c r="AT222" s="606"/>
      <c r="AU222" s="606"/>
      <c r="AV222" s="606"/>
      <c r="AW222" s="606"/>
      <c r="AX222" s="609"/>
    </row>
    <row r="223" spans="1:51" ht="56.25" customHeight="1" x14ac:dyDescent="0.15">
      <c r="A223" s="678" t="s">
        <v>169</v>
      </c>
      <c r="B223" s="679"/>
      <c r="C223" s="684" t="s">
        <v>170</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171</v>
      </c>
      <c r="AE223" s="688"/>
      <c r="AF223" s="688"/>
      <c r="AG223" s="689" t="s">
        <v>172</v>
      </c>
      <c r="AH223" s="690"/>
      <c r="AI223" s="690"/>
      <c r="AJ223" s="690"/>
      <c r="AK223" s="690"/>
      <c r="AL223" s="690"/>
      <c r="AM223" s="690"/>
      <c r="AN223" s="690"/>
      <c r="AO223" s="690"/>
      <c r="AP223" s="690"/>
      <c r="AQ223" s="690"/>
      <c r="AR223" s="690"/>
      <c r="AS223" s="690"/>
      <c r="AT223" s="690"/>
      <c r="AU223" s="690"/>
      <c r="AV223" s="690"/>
      <c r="AW223" s="690"/>
      <c r="AX223" s="691"/>
    </row>
    <row r="224" spans="1:51" ht="56.25" customHeight="1" x14ac:dyDescent="0.15">
      <c r="A224" s="680"/>
      <c r="B224" s="681"/>
      <c r="C224" s="692" t="s">
        <v>173</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171</v>
      </c>
      <c r="AE224" s="669"/>
      <c r="AF224" s="669"/>
      <c r="AG224" s="695" t="s">
        <v>174</v>
      </c>
      <c r="AH224" s="696"/>
      <c r="AI224" s="696"/>
      <c r="AJ224" s="696"/>
      <c r="AK224" s="696"/>
      <c r="AL224" s="696"/>
      <c r="AM224" s="696"/>
      <c r="AN224" s="696"/>
      <c r="AO224" s="696"/>
      <c r="AP224" s="696"/>
      <c r="AQ224" s="696"/>
      <c r="AR224" s="696"/>
      <c r="AS224" s="696"/>
      <c r="AT224" s="696"/>
      <c r="AU224" s="696"/>
      <c r="AV224" s="696"/>
      <c r="AW224" s="696"/>
      <c r="AX224" s="697"/>
    </row>
    <row r="225" spans="1:50" ht="56.25" customHeight="1" x14ac:dyDescent="0.15">
      <c r="A225" s="682"/>
      <c r="B225" s="683"/>
      <c r="C225" s="698" t="s">
        <v>175</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171</v>
      </c>
      <c r="AE225" s="702"/>
      <c r="AF225" s="702"/>
      <c r="AG225" s="659" t="s">
        <v>176</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177</v>
      </c>
      <c r="B226" s="645"/>
      <c r="C226" s="651" t="s">
        <v>178</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171</v>
      </c>
      <c r="AE226" s="656"/>
      <c r="AF226" s="656"/>
      <c r="AG226" s="657" t="s">
        <v>179</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180</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181</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182</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183</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39.75" customHeight="1" x14ac:dyDescent="0.15">
      <c r="A229" s="646"/>
      <c r="B229" s="648"/>
      <c r="C229" s="676" t="s">
        <v>184</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171</v>
      </c>
      <c r="AE229" s="721"/>
      <c r="AF229" s="721"/>
      <c r="AG229" s="722" t="s">
        <v>185</v>
      </c>
      <c r="AH229" s="723"/>
      <c r="AI229" s="723"/>
      <c r="AJ229" s="723"/>
      <c r="AK229" s="723"/>
      <c r="AL229" s="723"/>
      <c r="AM229" s="723"/>
      <c r="AN229" s="723"/>
      <c r="AO229" s="723"/>
      <c r="AP229" s="723"/>
      <c r="AQ229" s="723"/>
      <c r="AR229" s="723"/>
      <c r="AS229" s="723"/>
      <c r="AT229" s="723"/>
      <c r="AU229" s="723"/>
      <c r="AV229" s="723"/>
      <c r="AW229" s="723"/>
      <c r="AX229" s="724"/>
    </row>
    <row r="230" spans="1:50" ht="39.75" customHeight="1" x14ac:dyDescent="0.15">
      <c r="A230" s="646"/>
      <c r="B230" s="648"/>
      <c r="C230" s="715" t="s">
        <v>186</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171</v>
      </c>
      <c r="AE230" s="669"/>
      <c r="AF230" s="669"/>
      <c r="AG230" s="695" t="s">
        <v>187</v>
      </c>
      <c r="AH230" s="696"/>
      <c r="AI230" s="696"/>
      <c r="AJ230" s="696"/>
      <c r="AK230" s="696"/>
      <c r="AL230" s="696"/>
      <c r="AM230" s="696"/>
      <c r="AN230" s="696"/>
      <c r="AO230" s="696"/>
      <c r="AP230" s="696"/>
      <c r="AQ230" s="696"/>
      <c r="AR230" s="696"/>
      <c r="AS230" s="696"/>
      <c r="AT230" s="696"/>
      <c r="AU230" s="696"/>
      <c r="AV230" s="696"/>
      <c r="AW230" s="696"/>
      <c r="AX230" s="697"/>
    </row>
    <row r="231" spans="1:50" ht="63" customHeight="1" x14ac:dyDescent="0.15">
      <c r="A231" s="646"/>
      <c r="B231" s="648"/>
      <c r="C231" s="715" t="s">
        <v>188</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171</v>
      </c>
      <c r="AE231" s="669"/>
      <c r="AF231" s="669"/>
      <c r="AG231" s="695" t="s">
        <v>189</v>
      </c>
      <c r="AH231" s="696"/>
      <c r="AI231" s="696"/>
      <c r="AJ231" s="696"/>
      <c r="AK231" s="696"/>
      <c r="AL231" s="696"/>
      <c r="AM231" s="696"/>
      <c r="AN231" s="696"/>
      <c r="AO231" s="696"/>
      <c r="AP231" s="696"/>
      <c r="AQ231" s="696"/>
      <c r="AR231" s="696"/>
      <c r="AS231" s="696"/>
      <c r="AT231" s="696"/>
      <c r="AU231" s="696"/>
      <c r="AV231" s="696"/>
      <c r="AW231" s="696"/>
      <c r="AX231" s="697"/>
    </row>
    <row r="232" spans="1:50" ht="39.75" customHeight="1" x14ac:dyDescent="0.15">
      <c r="A232" s="646"/>
      <c r="B232" s="648"/>
      <c r="C232" s="715" t="s">
        <v>190</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171</v>
      </c>
      <c r="AE232" s="669"/>
      <c r="AF232" s="669"/>
      <c r="AG232" s="695" t="s">
        <v>191</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192</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193</v>
      </c>
      <c r="AE233" s="702"/>
      <c r="AF233" s="702"/>
      <c r="AG233" s="717" t="s">
        <v>1</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194</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193</v>
      </c>
      <c r="AE234" s="669"/>
      <c r="AF234" s="670"/>
      <c r="AG234" s="695" t="s">
        <v>1</v>
      </c>
      <c r="AH234" s="696"/>
      <c r="AI234" s="696"/>
      <c r="AJ234" s="696"/>
      <c r="AK234" s="696"/>
      <c r="AL234" s="696"/>
      <c r="AM234" s="696"/>
      <c r="AN234" s="696"/>
      <c r="AO234" s="696"/>
      <c r="AP234" s="696"/>
      <c r="AQ234" s="696"/>
      <c r="AR234" s="696"/>
      <c r="AS234" s="696"/>
      <c r="AT234" s="696"/>
      <c r="AU234" s="696"/>
      <c r="AV234" s="696"/>
      <c r="AW234" s="696"/>
      <c r="AX234" s="697"/>
    </row>
    <row r="235" spans="1:50" ht="66" customHeight="1" x14ac:dyDescent="0.15">
      <c r="A235" s="649"/>
      <c r="B235" s="650"/>
      <c r="C235" s="706" t="s">
        <v>195</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171</v>
      </c>
      <c r="AE235" s="710"/>
      <c r="AF235" s="711"/>
      <c r="AG235" s="712" t="s">
        <v>196</v>
      </c>
      <c r="AH235" s="713"/>
      <c r="AI235" s="713"/>
      <c r="AJ235" s="713"/>
      <c r="AK235" s="713"/>
      <c r="AL235" s="713"/>
      <c r="AM235" s="713"/>
      <c r="AN235" s="713"/>
      <c r="AO235" s="713"/>
      <c r="AP235" s="713"/>
      <c r="AQ235" s="713"/>
      <c r="AR235" s="713"/>
      <c r="AS235" s="713"/>
      <c r="AT235" s="713"/>
      <c r="AU235" s="713"/>
      <c r="AV235" s="713"/>
      <c r="AW235" s="713"/>
      <c r="AX235" s="714"/>
    </row>
    <row r="236" spans="1:50" ht="48" customHeight="1" x14ac:dyDescent="0.15">
      <c r="A236" s="126" t="s">
        <v>197</v>
      </c>
      <c r="B236" s="727"/>
      <c r="C236" s="728" t="s">
        <v>198</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171</v>
      </c>
      <c r="AE236" s="721"/>
      <c r="AF236" s="731"/>
      <c r="AG236" s="722" t="s">
        <v>199</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200</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171</v>
      </c>
      <c r="AE237" s="736"/>
      <c r="AF237" s="736"/>
      <c r="AG237" s="695" t="s">
        <v>201</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202</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171</v>
      </c>
      <c r="AE238" s="669"/>
      <c r="AF238" s="669"/>
      <c r="AG238" s="695" t="s">
        <v>203</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204</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193</v>
      </c>
      <c r="AE239" s="669"/>
      <c r="AF239" s="669"/>
      <c r="AG239" s="725" t="s">
        <v>1</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205</v>
      </c>
      <c r="B240" s="741"/>
      <c r="C240" s="746" t="s">
        <v>206</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193</v>
      </c>
      <c r="AE240" s="656"/>
      <c r="AF240" s="748"/>
      <c r="AG240" s="657" t="s">
        <v>20</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4.5" customHeight="1" x14ac:dyDescent="0.15">
      <c r="A247" s="126" t="s">
        <v>207</v>
      </c>
      <c r="B247" s="127"/>
      <c r="C247" s="130" t="s">
        <v>208</v>
      </c>
      <c r="D247" s="131"/>
      <c r="E247" s="131"/>
      <c r="F247" s="132"/>
      <c r="G247" s="133" t="s">
        <v>209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210</v>
      </c>
      <c r="D248" s="136"/>
      <c r="E248" s="136"/>
      <c r="F248" s="137"/>
      <c r="G248" s="138" t="s">
        <v>211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212</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101.25" customHeight="1" thickBot="1" x14ac:dyDescent="0.2">
      <c r="A250" s="116" t="s">
        <v>213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214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215</v>
      </c>
      <c r="B252" s="123"/>
      <c r="C252" s="123"/>
      <c r="D252" s="123"/>
      <c r="E252" s="124"/>
      <c r="F252" s="125" t="s">
        <v>216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217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29.75" customHeight="1" thickBot="1" x14ac:dyDescent="0.2">
      <c r="A254" s="122" t="s">
        <v>218</v>
      </c>
      <c r="B254" s="123"/>
      <c r="C254" s="123"/>
      <c r="D254" s="123"/>
      <c r="E254" s="124"/>
      <c r="F254" s="125" t="s">
        <v>219</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220</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919</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221</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222</v>
      </c>
      <c r="B258" s="766"/>
      <c r="C258" s="766"/>
      <c r="D258" s="767"/>
      <c r="E258" s="752" t="s">
        <v>1</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223</v>
      </c>
      <c r="B259" s="140"/>
      <c r="C259" s="140"/>
      <c r="D259" s="140"/>
      <c r="E259" s="752" t="s">
        <v>1</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224</v>
      </c>
      <c r="B260" s="140"/>
      <c r="C260" s="140"/>
      <c r="D260" s="140"/>
      <c r="E260" s="752" t="s">
        <v>1</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225</v>
      </c>
      <c r="B261" s="140"/>
      <c r="C261" s="140"/>
      <c r="D261" s="140"/>
      <c r="E261" s="752" t="s">
        <v>1</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226</v>
      </c>
      <c r="B262" s="140"/>
      <c r="C262" s="140"/>
      <c r="D262" s="140"/>
      <c r="E262" s="752" t="s">
        <v>1</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227</v>
      </c>
      <c r="B263" s="140"/>
      <c r="C263" s="140"/>
      <c r="D263" s="140"/>
      <c r="E263" s="752" t="s">
        <v>228</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229</v>
      </c>
      <c r="B264" s="140"/>
      <c r="C264" s="140"/>
      <c r="D264" s="140"/>
      <c r="E264" s="752" t="s">
        <v>230</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231</v>
      </c>
      <c r="B265" s="140"/>
      <c r="C265" s="140"/>
      <c r="D265" s="140"/>
      <c r="E265" s="752" t="s">
        <v>232</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31</v>
      </c>
      <c r="B266" s="140"/>
      <c r="C266" s="140"/>
      <c r="D266" s="140"/>
      <c r="E266" s="770" t="s">
        <v>5</v>
      </c>
      <c r="F266" s="771"/>
      <c r="G266" s="771"/>
      <c r="H266" s="81" t="str">
        <f>IF(E266="","","-")</f>
        <v>-</v>
      </c>
      <c r="I266" s="771" t="s">
        <v>233</v>
      </c>
      <c r="J266" s="771"/>
      <c r="K266" s="81" t="str">
        <f>IF(I266="","","-")</f>
        <v>-</v>
      </c>
      <c r="L266" s="110">
        <v>130</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234</v>
      </c>
      <c r="B267" s="140"/>
      <c r="C267" s="140"/>
      <c r="D267" s="140"/>
      <c r="E267" s="770" t="s">
        <v>5</v>
      </c>
      <c r="F267" s="771"/>
      <c r="G267" s="771"/>
      <c r="H267" s="81"/>
      <c r="I267" s="771" t="s">
        <v>235</v>
      </c>
      <c r="J267" s="771"/>
      <c r="K267" s="81"/>
      <c r="L267" s="110">
        <v>126</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t="s">
        <v>236</v>
      </c>
      <c r="F268" s="141"/>
      <c r="G268" s="771" t="s">
        <v>2</v>
      </c>
      <c r="H268" s="771"/>
      <c r="I268" s="771"/>
      <c r="J268" s="141" t="s">
        <v>237</v>
      </c>
      <c r="K268" s="141"/>
      <c r="L268" s="110">
        <v>124</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7.75" customHeight="1" x14ac:dyDescent="0.15">
      <c r="A269" s="249" t="s">
        <v>238</v>
      </c>
      <c r="B269" s="250"/>
      <c r="C269" s="250"/>
      <c r="D269" s="250"/>
      <c r="E269" s="250"/>
      <c r="F269" s="251"/>
      <c r="G269" s="71" t="s">
        <v>239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t="s">
        <v>240</v>
      </c>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241</v>
      </c>
      <c r="B308" s="778"/>
      <c r="C308" s="778"/>
      <c r="D308" s="778"/>
      <c r="E308" s="778"/>
      <c r="F308" s="779"/>
      <c r="G308" s="783" t="s">
        <v>242</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243</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244</v>
      </c>
      <c r="H309" s="787"/>
      <c r="I309" s="787"/>
      <c r="J309" s="787"/>
      <c r="K309" s="787"/>
      <c r="L309" s="788" t="s">
        <v>245</v>
      </c>
      <c r="M309" s="787"/>
      <c r="N309" s="787"/>
      <c r="O309" s="787"/>
      <c r="P309" s="787"/>
      <c r="Q309" s="787"/>
      <c r="R309" s="787"/>
      <c r="S309" s="787"/>
      <c r="T309" s="787"/>
      <c r="U309" s="787"/>
      <c r="V309" s="787"/>
      <c r="W309" s="787"/>
      <c r="X309" s="789"/>
      <c r="Y309" s="800" t="s">
        <v>246</v>
      </c>
      <c r="Z309" s="801"/>
      <c r="AA309" s="801"/>
      <c r="AB309" s="802"/>
      <c r="AC309" s="130" t="s">
        <v>244</v>
      </c>
      <c r="AD309" s="787"/>
      <c r="AE309" s="787"/>
      <c r="AF309" s="787"/>
      <c r="AG309" s="787"/>
      <c r="AH309" s="788" t="s">
        <v>245</v>
      </c>
      <c r="AI309" s="787"/>
      <c r="AJ309" s="787"/>
      <c r="AK309" s="787"/>
      <c r="AL309" s="787"/>
      <c r="AM309" s="787"/>
      <c r="AN309" s="787"/>
      <c r="AO309" s="787"/>
      <c r="AP309" s="787"/>
      <c r="AQ309" s="787"/>
      <c r="AR309" s="787"/>
      <c r="AS309" s="787"/>
      <c r="AT309" s="789"/>
      <c r="AU309" s="800" t="s">
        <v>246</v>
      </c>
      <c r="AV309" s="801"/>
      <c r="AW309" s="801"/>
      <c r="AX309" s="803"/>
    </row>
    <row r="310" spans="1:50" ht="24.75" customHeight="1" x14ac:dyDescent="0.15">
      <c r="A310" s="780"/>
      <c r="B310" s="781"/>
      <c r="C310" s="781"/>
      <c r="D310" s="781"/>
      <c r="E310" s="781"/>
      <c r="F310" s="782"/>
      <c r="G310" s="804" t="s">
        <v>247</v>
      </c>
      <c r="H310" s="805"/>
      <c r="I310" s="805"/>
      <c r="J310" s="805"/>
      <c r="K310" s="806"/>
      <c r="L310" s="807" t="s">
        <v>248</v>
      </c>
      <c r="M310" s="808"/>
      <c r="N310" s="808"/>
      <c r="O310" s="808"/>
      <c r="P310" s="808"/>
      <c r="Q310" s="808"/>
      <c r="R310" s="808"/>
      <c r="S310" s="808"/>
      <c r="T310" s="808"/>
      <c r="U310" s="808"/>
      <c r="V310" s="808"/>
      <c r="W310" s="808"/>
      <c r="X310" s="809"/>
      <c r="Y310" s="810">
        <v>190.5</v>
      </c>
      <c r="Z310" s="811"/>
      <c r="AA310" s="811"/>
      <c r="AB310" s="812"/>
      <c r="AC310" s="804" t="s">
        <v>249</v>
      </c>
      <c r="AD310" s="805"/>
      <c r="AE310" s="805"/>
      <c r="AF310" s="805"/>
      <c r="AG310" s="806"/>
      <c r="AH310" s="807" t="s">
        <v>250</v>
      </c>
      <c r="AI310" s="808"/>
      <c r="AJ310" s="808"/>
      <c r="AK310" s="808"/>
      <c r="AL310" s="808"/>
      <c r="AM310" s="808"/>
      <c r="AN310" s="808"/>
      <c r="AO310" s="808"/>
      <c r="AP310" s="808"/>
      <c r="AQ310" s="808"/>
      <c r="AR310" s="808"/>
      <c r="AS310" s="808"/>
      <c r="AT310" s="809"/>
      <c r="AU310" s="810">
        <v>260.89999999999998</v>
      </c>
      <c r="AV310" s="811"/>
      <c r="AW310" s="811"/>
      <c r="AX310" s="813"/>
    </row>
    <row r="311" spans="1:50" ht="24.75" customHeight="1" x14ac:dyDescent="0.15">
      <c r="A311" s="780"/>
      <c r="B311" s="781"/>
      <c r="C311" s="781"/>
      <c r="D311" s="781"/>
      <c r="E311" s="781"/>
      <c r="F311" s="782"/>
      <c r="G311" s="790" t="s">
        <v>251</v>
      </c>
      <c r="H311" s="791"/>
      <c r="I311" s="791"/>
      <c r="J311" s="791"/>
      <c r="K311" s="792"/>
      <c r="L311" s="793" t="s">
        <v>252</v>
      </c>
      <c r="M311" s="794"/>
      <c r="N311" s="794"/>
      <c r="O311" s="794"/>
      <c r="P311" s="794"/>
      <c r="Q311" s="794"/>
      <c r="R311" s="794"/>
      <c r="S311" s="794"/>
      <c r="T311" s="794"/>
      <c r="U311" s="794"/>
      <c r="V311" s="794"/>
      <c r="W311" s="794"/>
      <c r="X311" s="795"/>
      <c r="Y311" s="796">
        <v>116.7</v>
      </c>
      <c r="Z311" s="797"/>
      <c r="AA311" s="797"/>
      <c r="AB311" s="798"/>
      <c r="AC311" s="790" t="s">
        <v>251</v>
      </c>
      <c r="AD311" s="791"/>
      <c r="AE311" s="791"/>
      <c r="AF311" s="791"/>
      <c r="AG311" s="792"/>
      <c r="AH311" s="793" t="s">
        <v>253</v>
      </c>
      <c r="AI311" s="794"/>
      <c r="AJ311" s="794"/>
      <c r="AK311" s="794"/>
      <c r="AL311" s="794"/>
      <c r="AM311" s="794"/>
      <c r="AN311" s="794"/>
      <c r="AO311" s="794"/>
      <c r="AP311" s="794"/>
      <c r="AQ311" s="794"/>
      <c r="AR311" s="794"/>
      <c r="AS311" s="794"/>
      <c r="AT311" s="795"/>
      <c r="AU311" s="796">
        <v>145.1</v>
      </c>
      <c r="AV311" s="797"/>
      <c r="AW311" s="797"/>
      <c r="AX311" s="799"/>
    </row>
    <row r="312" spans="1:50" ht="24.75" customHeight="1" x14ac:dyDescent="0.15">
      <c r="A312" s="780"/>
      <c r="B312" s="781"/>
      <c r="C312" s="781"/>
      <c r="D312" s="781"/>
      <c r="E312" s="781"/>
      <c r="F312" s="782"/>
      <c r="G312" s="790" t="s">
        <v>254</v>
      </c>
      <c r="H312" s="791"/>
      <c r="I312" s="791"/>
      <c r="J312" s="791"/>
      <c r="K312" s="792"/>
      <c r="L312" s="793" t="s">
        <v>255</v>
      </c>
      <c r="M312" s="794"/>
      <c r="N312" s="794"/>
      <c r="O312" s="794"/>
      <c r="P312" s="794"/>
      <c r="Q312" s="794"/>
      <c r="R312" s="794"/>
      <c r="S312" s="794"/>
      <c r="T312" s="794"/>
      <c r="U312" s="794"/>
      <c r="V312" s="794"/>
      <c r="W312" s="794"/>
      <c r="X312" s="795"/>
      <c r="Y312" s="796">
        <v>72.7</v>
      </c>
      <c r="Z312" s="797"/>
      <c r="AA312" s="797"/>
      <c r="AB312" s="798"/>
      <c r="AC312" s="790" t="s">
        <v>254</v>
      </c>
      <c r="AD312" s="791"/>
      <c r="AE312" s="791"/>
      <c r="AF312" s="791"/>
      <c r="AG312" s="792"/>
      <c r="AH312" s="793" t="s">
        <v>256</v>
      </c>
      <c r="AI312" s="794"/>
      <c r="AJ312" s="794"/>
      <c r="AK312" s="794"/>
      <c r="AL312" s="794"/>
      <c r="AM312" s="794"/>
      <c r="AN312" s="794"/>
      <c r="AO312" s="794"/>
      <c r="AP312" s="794"/>
      <c r="AQ312" s="794"/>
      <c r="AR312" s="794"/>
      <c r="AS312" s="794"/>
      <c r="AT312" s="795"/>
      <c r="AU312" s="796">
        <v>82.3</v>
      </c>
      <c r="AV312" s="797"/>
      <c r="AW312" s="797"/>
      <c r="AX312" s="799"/>
    </row>
    <row r="313" spans="1:50" ht="24.75" customHeight="1" x14ac:dyDescent="0.15">
      <c r="A313" s="780"/>
      <c r="B313" s="781"/>
      <c r="C313" s="781"/>
      <c r="D313" s="781"/>
      <c r="E313" s="781"/>
      <c r="F313" s="782"/>
      <c r="G313" s="790" t="s">
        <v>257</v>
      </c>
      <c r="H313" s="791"/>
      <c r="I313" s="791"/>
      <c r="J313" s="791"/>
      <c r="K313" s="792"/>
      <c r="L313" s="793" t="s">
        <v>257</v>
      </c>
      <c r="M313" s="794"/>
      <c r="N313" s="794"/>
      <c r="O313" s="794"/>
      <c r="P313" s="794"/>
      <c r="Q313" s="794"/>
      <c r="R313" s="794"/>
      <c r="S313" s="794"/>
      <c r="T313" s="794"/>
      <c r="U313" s="794"/>
      <c r="V313" s="794"/>
      <c r="W313" s="794"/>
      <c r="X313" s="795"/>
      <c r="Y313" s="796">
        <v>18.3</v>
      </c>
      <c r="Z313" s="797"/>
      <c r="AA313" s="797"/>
      <c r="AB313" s="798"/>
      <c r="AC313" s="790" t="s">
        <v>257</v>
      </c>
      <c r="AD313" s="791"/>
      <c r="AE313" s="791"/>
      <c r="AF313" s="791"/>
      <c r="AG313" s="792"/>
      <c r="AH313" s="793" t="s">
        <v>257</v>
      </c>
      <c r="AI313" s="794"/>
      <c r="AJ313" s="794"/>
      <c r="AK313" s="794"/>
      <c r="AL313" s="794"/>
      <c r="AM313" s="794"/>
      <c r="AN313" s="794"/>
      <c r="AO313" s="794"/>
      <c r="AP313" s="794"/>
      <c r="AQ313" s="794"/>
      <c r="AR313" s="794"/>
      <c r="AS313" s="794"/>
      <c r="AT313" s="795"/>
      <c r="AU313" s="796">
        <v>23.2</v>
      </c>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42</v>
      </c>
      <c r="H320" s="815"/>
      <c r="I320" s="815"/>
      <c r="J320" s="815"/>
      <c r="K320" s="815"/>
      <c r="L320" s="816"/>
      <c r="M320" s="817"/>
      <c r="N320" s="817"/>
      <c r="O320" s="817"/>
      <c r="P320" s="817"/>
      <c r="Q320" s="817"/>
      <c r="R320" s="817"/>
      <c r="S320" s="817"/>
      <c r="T320" s="817"/>
      <c r="U320" s="817"/>
      <c r="V320" s="817"/>
      <c r="W320" s="817"/>
      <c r="X320" s="818"/>
      <c r="Y320" s="819">
        <f>SUM(Y310:AB319)</f>
        <v>398.2</v>
      </c>
      <c r="Z320" s="820"/>
      <c r="AA320" s="820"/>
      <c r="AB320" s="821"/>
      <c r="AC320" s="814" t="s">
        <v>42</v>
      </c>
      <c r="AD320" s="815"/>
      <c r="AE320" s="815"/>
      <c r="AF320" s="815"/>
      <c r="AG320" s="815"/>
      <c r="AH320" s="816"/>
      <c r="AI320" s="817"/>
      <c r="AJ320" s="817"/>
      <c r="AK320" s="817"/>
      <c r="AL320" s="817"/>
      <c r="AM320" s="817"/>
      <c r="AN320" s="817"/>
      <c r="AO320" s="817"/>
      <c r="AP320" s="817"/>
      <c r="AQ320" s="817"/>
      <c r="AR320" s="817"/>
      <c r="AS320" s="817"/>
      <c r="AT320" s="818"/>
      <c r="AU320" s="819">
        <f>SUM(AU310:AX319)</f>
        <v>511.5</v>
      </c>
      <c r="AV320" s="820"/>
      <c r="AW320" s="820"/>
      <c r="AX320" s="822"/>
    </row>
    <row r="321" spans="1:51" ht="24.75" customHeight="1" x14ac:dyDescent="0.15">
      <c r="A321" s="780"/>
      <c r="B321" s="781"/>
      <c r="C321" s="781"/>
      <c r="D321" s="781"/>
      <c r="E321" s="781"/>
      <c r="F321" s="782"/>
      <c r="G321" s="783" t="s">
        <v>258</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259</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244</v>
      </c>
      <c r="H322" s="787"/>
      <c r="I322" s="787"/>
      <c r="J322" s="787"/>
      <c r="K322" s="787"/>
      <c r="L322" s="788" t="s">
        <v>245</v>
      </c>
      <c r="M322" s="787"/>
      <c r="N322" s="787"/>
      <c r="O322" s="787"/>
      <c r="P322" s="787"/>
      <c r="Q322" s="787"/>
      <c r="R322" s="787"/>
      <c r="S322" s="787"/>
      <c r="T322" s="787"/>
      <c r="U322" s="787"/>
      <c r="V322" s="787"/>
      <c r="W322" s="787"/>
      <c r="X322" s="789"/>
      <c r="Y322" s="800" t="s">
        <v>246</v>
      </c>
      <c r="Z322" s="801"/>
      <c r="AA322" s="801"/>
      <c r="AB322" s="802"/>
      <c r="AC322" s="130" t="s">
        <v>244</v>
      </c>
      <c r="AD322" s="787"/>
      <c r="AE322" s="787"/>
      <c r="AF322" s="787"/>
      <c r="AG322" s="787"/>
      <c r="AH322" s="788" t="s">
        <v>245</v>
      </c>
      <c r="AI322" s="787"/>
      <c r="AJ322" s="787"/>
      <c r="AK322" s="787"/>
      <c r="AL322" s="787"/>
      <c r="AM322" s="787"/>
      <c r="AN322" s="787"/>
      <c r="AO322" s="787"/>
      <c r="AP322" s="787"/>
      <c r="AQ322" s="787"/>
      <c r="AR322" s="787"/>
      <c r="AS322" s="787"/>
      <c r="AT322" s="789"/>
      <c r="AU322" s="800" t="s">
        <v>246</v>
      </c>
      <c r="AV322" s="801"/>
      <c r="AW322" s="801"/>
      <c r="AX322" s="803"/>
      <c r="AY322">
        <f t="shared" ref="AY322:AY333" si="11">$AY$321</f>
        <v>2</v>
      </c>
    </row>
    <row r="323" spans="1:51" ht="39.75" customHeight="1" x14ac:dyDescent="0.15">
      <c r="A323" s="780"/>
      <c r="B323" s="781"/>
      <c r="C323" s="781"/>
      <c r="D323" s="781"/>
      <c r="E323" s="781"/>
      <c r="F323" s="782"/>
      <c r="G323" s="804" t="s">
        <v>251</v>
      </c>
      <c r="H323" s="805"/>
      <c r="I323" s="805"/>
      <c r="J323" s="805"/>
      <c r="K323" s="806"/>
      <c r="L323" s="807" t="s">
        <v>260</v>
      </c>
      <c r="M323" s="808"/>
      <c r="N323" s="808"/>
      <c r="O323" s="808"/>
      <c r="P323" s="808"/>
      <c r="Q323" s="808"/>
      <c r="R323" s="808"/>
      <c r="S323" s="808"/>
      <c r="T323" s="808"/>
      <c r="U323" s="808"/>
      <c r="V323" s="808"/>
      <c r="W323" s="808"/>
      <c r="X323" s="809"/>
      <c r="Y323" s="810">
        <v>1258</v>
      </c>
      <c r="Z323" s="811"/>
      <c r="AA323" s="811"/>
      <c r="AB323" s="812"/>
      <c r="AC323" s="804" t="s">
        <v>251</v>
      </c>
      <c r="AD323" s="805"/>
      <c r="AE323" s="805"/>
      <c r="AF323" s="805"/>
      <c r="AG323" s="806"/>
      <c r="AH323" s="807" t="s">
        <v>261</v>
      </c>
      <c r="AI323" s="808"/>
      <c r="AJ323" s="808"/>
      <c r="AK323" s="808"/>
      <c r="AL323" s="808"/>
      <c r="AM323" s="808"/>
      <c r="AN323" s="808"/>
      <c r="AO323" s="808"/>
      <c r="AP323" s="808"/>
      <c r="AQ323" s="808"/>
      <c r="AR323" s="808"/>
      <c r="AS323" s="808"/>
      <c r="AT323" s="809"/>
      <c r="AU323" s="810">
        <v>1444</v>
      </c>
      <c r="AV323" s="811"/>
      <c r="AW323" s="811"/>
      <c r="AX323" s="813"/>
      <c r="AY323">
        <f t="shared" si="11"/>
        <v>2</v>
      </c>
    </row>
    <row r="324" spans="1:51" ht="24.75" customHeight="1" x14ac:dyDescent="0.15">
      <c r="A324" s="780"/>
      <c r="B324" s="781"/>
      <c r="C324" s="781"/>
      <c r="D324" s="781"/>
      <c r="E324" s="781"/>
      <c r="F324" s="782"/>
      <c r="G324" s="790" t="s">
        <v>262</v>
      </c>
      <c r="H324" s="791"/>
      <c r="I324" s="791"/>
      <c r="J324" s="791"/>
      <c r="K324" s="792"/>
      <c r="L324" s="793" t="s">
        <v>263</v>
      </c>
      <c r="M324" s="794"/>
      <c r="N324" s="794"/>
      <c r="O324" s="794"/>
      <c r="P324" s="794"/>
      <c r="Q324" s="794"/>
      <c r="R324" s="794"/>
      <c r="S324" s="794"/>
      <c r="T324" s="794"/>
      <c r="U324" s="794"/>
      <c r="V324" s="794"/>
      <c r="W324" s="794"/>
      <c r="X324" s="795"/>
      <c r="Y324" s="796">
        <v>238.7</v>
      </c>
      <c r="Z324" s="797"/>
      <c r="AA324" s="797"/>
      <c r="AB324" s="798"/>
      <c r="AC324" s="790" t="s">
        <v>262</v>
      </c>
      <c r="AD324" s="791"/>
      <c r="AE324" s="791"/>
      <c r="AF324" s="791"/>
      <c r="AG324" s="792"/>
      <c r="AH324" s="793" t="s">
        <v>264</v>
      </c>
      <c r="AI324" s="794"/>
      <c r="AJ324" s="794"/>
      <c r="AK324" s="794"/>
      <c r="AL324" s="794"/>
      <c r="AM324" s="794"/>
      <c r="AN324" s="794"/>
      <c r="AO324" s="794"/>
      <c r="AP324" s="794"/>
      <c r="AQ324" s="794"/>
      <c r="AR324" s="794"/>
      <c r="AS324" s="794"/>
      <c r="AT324" s="795"/>
      <c r="AU324" s="796">
        <v>17</v>
      </c>
      <c r="AV324" s="797"/>
      <c r="AW324" s="797"/>
      <c r="AX324" s="799"/>
      <c r="AY324">
        <f t="shared" si="11"/>
        <v>2</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thickBot="1" x14ac:dyDescent="0.2">
      <c r="A333" s="780"/>
      <c r="B333" s="781"/>
      <c r="C333" s="781"/>
      <c r="D333" s="781"/>
      <c r="E333" s="781"/>
      <c r="F333" s="782"/>
      <c r="G333" s="814" t="s">
        <v>42</v>
      </c>
      <c r="H333" s="815"/>
      <c r="I333" s="815"/>
      <c r="J333" s="815"/>
      <c r="K333" s="815"/>
      <c r="L333" s="816"/>
      <c r="M333" s="817"/>
      <c r="N333" s="817"/>
      <c r="O333" s="817"/>
      <c r="P333" s="817"/>
      <c r="Q333" s="817"/>
      <c r="R333" s="817"/>
      <c r="S333" s="817"/>
      <c r="T333" s="817"/>
      <c r="U333" s="817"/>
      <c r="V333" s="817"/>
      <c r="W333" s="817"/>
      <c r="X333" s="818"/>
      <c r="Y333" s="819">
        <f>SUM(Y323:AB332)</f>
        <v>1496.7</v>
      </c>
      <c r="Z333" s="820"/>
      <c r="AA333" s="820"/>
      <c r="AB333" s="821"/>
      <c r="AC333" s="814" t="s">
        <v>42</v>
      </c>
      <c r="AD333" s="815"/>
      <c r="AE333" s="815"/>
      <c r="AF333" s="815"/>
      <c r="AG333" s="815"/>
      <c r="AH333" s="816"/>
      <c r="AI333" s="817"/>
      <c r="AJ333" s="817"/>
      <c r="AK333" s="817"/>
      <c r="AL333" s="817"/>
      <c r="AM333" s="817"/>
      <c r="AN333" s="817"/>
      <c r="AO333" s="817"/>
      <c r="AP333" s="817"/>
      <c r="AQ333" s="817"/>
      <c r="AR333" s="817"/>
      <c r="AS333" s="817"/>
      <c r="AT333" s="818"/>
      <c r="AU333" s="819">
        <f>SUM(AU323:AX332)</f>
        <v>1461</v>
      </c>
      <c r="AV333" s="820"/>
      <c r="AW333" s="820"/>
      <c r="AX333" s="822"/>
      <c r="AY333">
        <f t="shared" si="11"/>
        <v>2</v>
      </c>
    </row>
    <row r="334" spans="1:51" ht="24.75" customHeight="1" x14ac:dyDescent="0.15">
      <c r="A334" s="780"/>
      <c r="B334" s="781"/>
      <c r="C334" s="781"/>
      <c r="D334" s="781"/>
      <c r="E334" s="781"/>
      <c r="F334" s="782"/>
      <c r="G334" s="783" t="s">
        <v>265</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266</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2</v>
      </c>
    </row>
    <row r="335" spans="1:51" ht="24.75" customHeight="1" x14ac:dyDescent="0.15">
      <c r="A335" s="780"/>
      <c r="B335" s="781"/>
      <c r="C335" s="781"/>
      <c r="D335" s="781"/>
      <c r="E335" s="781"/>
      <c r="F335" s="782"/>
      <c r="G335" s="130" t="s">
        <v>244</v>
      </c>
      <c r="H335" s="787"/>
      <c r="I335" s="787"/>
      <c r="J335" s="787"/>
      <c r="K335" s="787"/>
      <c r="L335" s="788" t="s">
        <v>245</v>
      </c>
      <c r="M335" s="787"/>
      <c r="N335" s="787"/>
      <c r="O335" s="787"/>
      <c r="P335" s="787"/>
      <c r="Q335" s="787"/>
      <c r="R335" s="787"/>
      <c r="S335" s="787"/>
      <c r="T335" s="787"/>
      <c r="U335" s="787"/>
      <c r="V335" s="787"/>
      <c r="W335" s="787"/>
      <c r="X335" s="789"/>
      <c r="Y335" s="800" t="s">
        <v>246</v>
      </c>
      <c r="Z335" s="801"/>
      <c r="AA335" s="801"/>
      <c r="AB335" s="802"/>
      <c r="AC335" s="130" t="s">
        <v>244</v>
      </c>
      <c r="AD335" s="787"/>
      <c r="AE335" s="787"/>
      <c r="AF335" s="787"/>
      <c r="AG335" s="787"/>
      <c r="AH335" s="788" t="s">
        <v>245</v>
      </c>
      <c r="AI335" s="787"/>
      <c r="AJ335" s="787"/>
      <c r="AK335" s="787"/>
      <c r="AL335" s="787"/>
      <c r="AM335" s="787"/>
      <c r="AN335" s="787"/>
      <c r="AO335" s="787"/>
      <c r="AP335" s="787"/>
      <c r="AQ335" s="787"/>
      <c r="AR335" s="787"/>
      <c r="AS335" s="787"/>
      <c r="AT335" s="789"/>
      <c r="AU335" s="800" t="s">
        <v>246</v>
      </c>
      <c r="AV335" s="801"/>
      <c r="AW335" s="801"/>
      <c r="AX335" s="803"/>
      <c r="AY335">
        <f t="shared" ref="AY335:AY341" si="12">$AY$334</f>
        <v>2</v>
      </c>
    </row>
    <row r="336" spans="1:51" ht="24.75" customHeight="1" x14ac:dyDescent="0.15">
      <c r="A336" s="780"/>
      <c r="B336" s="781"/>
      <c r="C336" s="781"/>
      <c r="D336" s="781"/>
      <c r="E336" s="781"/>
      <c r="F336" s="782"/>
      <c r="G336" s="804" t="s">
        <v>267</v>
      </c>
      <c r="H336" s="805"/>
      <c r="I336" s="805"/>
      <c r="J336" s="805"/>
      <c r="K336" s="806"/>
      <c r="L336" s="807" t="s">
        <v>268</v>
      </c>
      <c r="M336" s="808"/>
      <c r="N336" s="808"/>
      <c r="O336" s="808"/>
      <c r="P336" s="808"/>
      <c r="Q336" s="808"/>
      <c r="R336" s="808"/>
      <c r="S336" s="808"/>
      <c r="T336" s="808"/>
      <c r="U336" s="808"/>
      <c r="V336" s="808"/>
      <c r="W336" s="808"/>
      <c r="X336" s="809"/>
      <c r="Y336" s="810">
        <v>27.8</v>
      </c>
      <c r="Z336" s="811"/>
      <c r="AA336" s="811"/>
      <c r="AB336" s="812"/>
      <c r="AC336" s="804" t="s">
        <v>251</v>
      </c>
      <c r="AD336" s="805"/>
      <c r="AE336" s="805"/>
      <c r="AF336" s="805"/>
      <c r="AG336" s="806"/>
      <c r="AH336" s="807" t="s">
        <v>269</v>
      </c>
      <c r="AI336" s="808"/>
      <c r="AJ336" s="808"/>
      <c r="AK336" s="808"/>
      <c r="AL336" s="808"/>
      <c r="AM336" s="808"/>
      <c r="AN336" s="808"/>
      <c r="AO336" s="808"/>
      <c r="AP336" s="808"/>
      <c r="AQ336" s="808"/>
      <c r="AR336" s="808"/>
      <c r="AS336" s="808"/>
      <c r="AT336" s="809"/>
      <c r="AU336" s="810">
        <v>40.5</v>
      </c>
      <c r="AV336" s="811"/>
      <c r="AW336" s="811"/>
      <c r="AX336" s="813"/>
      <c r="AY336">
        <f t="shared" si="12"/>
        <v>2</v>
      </c>
    </row>
    <row r="337" spans="1:51" ht="24.75"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t="s">
        <v>262</v>
      </c>
      <c r="AD337" s="791"/>
      <c r="AE337" s="791"/>
      <c r="AF337" s="791"/>
      <c r="AG337" s="792"/>
      <c r="AH337" s="793" t="s">
        <v>270</v>
      </c>
      <c r="AI337" s="794"/>
      <c r="AJ337" s="794"/>
      <c r="AK337" s="794"/>
      <c r="AL337" s="794"/>
      <c r="AM337" s="794"/>
      <c r="AN337" s="794"/>
      <c r="AO337" s="794"/>
      <c r="AP337" s="794"/>
      <c r="AQ337" s="794"/>
      <c r="AR337" s="794"/>
      <c r="AS337" s="794"/>
      <c r="AT337" s="795"/>
      <c r="AU337" s="796">
        <v>35.799999999999997</v>
      </c>
      <c r="AV337" s="797"/>
      <c r="AW337" s="797"/>
      <c r="AX337" s="799"/>
      <c r="AY337">
        <f t="shared" si="12"/>
        <v>2</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2</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2</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2</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2</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2</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2</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2</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2</v>
      </c>
    </row>
    <row r="346" spans="1:51" ht="24.75" customHeight="1" thickBot="1" x14ac:dyDescent="0.2">
      <c r="A346" s="780"/>
      <c r="B346" s="781"/>
      <c r="C346" s="781"/>
      <c r="D346" s="781"/>
      <c r="E346" s="781"/>
      <c r="F346" s="782"/>
      <c r="G346" s="814" t="s">
        <v>42</v>
      </c>
      <c r="H346" s="815"/>
      <c r="I346" s="815"/>
      <c r="J346" s="815"/>
      <c r="K346" s="815"/>
      <c r="L346" s="816"/>
      <c r="M346" s="817"/>
      <c r="N346" s="817"/>
      <c r="O346" s="817"/>
      <c r="P346" s="817"/>
      <c r="Q346" s="817"/>
      <c r="R346" s="817"/>
      <c r="S346" s="817"/>
      <c r="T346" s="817"/>
      <c r="U346" s="817"/>
      <c r="V346" s="817"/>
      <c r="W346" s="817"/>
      <c r="X346" s="818"/>
      <c r="Y346" s="819">
        <f>SUM(Y336:AB345)</f>
        <v>27.8</v>
      </c>
      <c r="Z346" s="820"/>
      <c r="AA346" s="820"/>
      <c r="AB346" s="821"/>
      <c r="AC346" s="814" t="s">
        <v>42</v>
      </c>
      <c r="AD346" s="815"/>
      <c r="AE346" s="815"/>
      <c r="AF346" s="815"/>
      <c r="AG346" s="815"/>
      <c r="AH346" s="816"/>
      <c r="AI346" s="817"/>
      <c r="AJ346" s="817"/>
      <c r="AK346" s="817"/>
      <c r="AL346" s="817"/>
      <c r="AM346" s="817"/>
      <c r="AN346" s="817"/>
      <c r="AO346" s="817"/>
      <c r="AP346" s="817"/>
      <c r="AQ346" s="817"/>
      <c r="AR346" s="817"/>
      <c r="AS346" s="817"/>
      <c r="AT346" s="818"/>
      <c r="AU346" s="819">
        <f>SUM(AU336:AX345)</f>
        <v>76.3</v>
      </c>
      <c r="AV346" s="820"/>
      <c r="AW346" s="820"/>
      <c r="AX346" s="822"/>
      <c r="AY346">
        <f t="shared" si="13"/>
        <v>2</v>
      </c>
    </row>
    <row r="347" spans="1:51" ht="24.75" customHeight="1" x14ac:dyDescent="0.15">
      <c r="A347" s="780"/>
      <c r="B347" s="781"/>
      <c r="C347" s="781"/>
      <c r="D347" s="781"/>
      <c r="E347" s="781"/>
      <c r="F347" s="782"/>
      <c r="G347" s="783" t="s">
        <v>271</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272</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2</v>
      </c>
    </row>
    <row r="348" spans="1:51" ht="24.75" customHeight="1" x14ac:dyDescent="0.15">
      <c r="A348" s="780"/>
      <c r="B348" s="781"/>
      <c r="C348" s="781"/>
      <c r="D348" s="781"/>
      <c r="E348" s="781"/>
      <c r="F348" s="782"/>
      <c r="G348" s="130" t="s">
        <v>244</v>
      </c>
      <c r="H348" s="787"/>
      <c r="I348" s="787"/>
      <c r="J348" s="787"/>
      <c r="K348" s="787"/>
      <c r="L348" s="788" t="s">
        <v>245</v>
      </c>
      <c r="M348" s="787"/>
      <c r="N348" s="787"/>
      <c r="O348" s="787"/>
      <c r="P348" s="787"/>
      <c r="Q348" s="787"/>
      <c r="R348" s="787"/>
      <c r="S348" s="787"/>
      <c r="T348" s="787"/>
      <c r="U348" s="787"/>
      <c r="V348" s="787"/>
      <c r="W348" s="787"/>
      <c r="X348" s="789"/>
      <c r="Y348" s="800" t="s">
        <v>246</v>
      </c>
      <c r="Z348" s="801"/>
      <c r="AA348" s="801"/>
      <c r="AB348" s="802"/>
      <c r="AC348" s="130" t="s">
        <v>244</v>
      </c>
      <c r="AD348" s="787"/>
      <c r="AE348" s="787"/>
      <c r="AF348" s="787"/>
      <c r="AG348" s="787"/>
      <c r="AH348" s="788" t="s">
        <v>245</v>
      </c>
      <c r="AI348" s="787"/>
      <c r="AJ348" s="787"/>
      <c r="AK348" s="787"/>
      <c r="AL348" s="787"/>
      <c r="AM348" s="787"/>
      <c r="AN348" s="787"/>
      <c r="AO348" s="787"/>
      <c r="AP348" s="787"/>
      <c r="AQ348" s="787"/>
      <c r="AR348" s="787"/>
      <c r="AS348" s="787"/>
      <c r="AT348" s="789"/>
      <c r="AU348" s="800" t="s">
        <v>246</v>
      </c>
      <c r="AV348" s="801"/>
      <c r="AW348" s="801"/>
      <c r="AX348" s="803"/>
      <c r="AY348">
        <f>$AY$347</f>
        <v>2</v>
      </c>
    </row>
    <row r="349" spans="1:51" s="15" customFormat="1" ht="24.75" customHeight="1" x14ac:dyDescent="0.15">
      <c r="A349" s="780"/>
      <c r="B349" s="781"/>
      <c r="C349" s="781"/>
      <c r="D349" s="781"/>
      <c r="E349" s="781"/>
      <c r="F349" s="782"/>
      <c r="G349" s="804" t="s">
        <v>254</v>
      </c>
      <c r="H349" s="805"/>
      <c r="I349" s="805"/>
      <c r="J349" s="805"/>
      <c r="K349" s="806"/>
      <c r="L349" s="807" t="s">
        <v>273</v>
      </c>
      <c r="M349" s="808"/>
      <c r="N349" s="808"/>
      <c r="O349" s="808"/>
      <c r="P349" s="808"/>
      <c r="Q349" s="808"/>
      <c r="R349" s="808"/>
      <c r="S349" s="808"/>
      <c r="T349" s="808"/>
      <c r="U349" s="808"/>
      <c r="V349" s="808"/>
      <c r="W349" s="808"/>
      <c r="X349" s="809"/>
      <c r="Y349" s="810">
        <v>30.4</v>
      </c>
      <c r="Z349" s="811"/>
      <c r="AA349" s="811"/>
      <c r="AB349" s="812"/>
      <c r="AC349" s="804" t="s">
        <v>254</v>
      </c>
      <c r="AD349" s="805"/>
      <c r="AE349" s="805"/>
      <c r="AF349" s="805"/>
      <c r="AG349" s="806"/>
      <c r="AH349" s="807" t="s">
        <v>255</v>
      </c>
      <c r="AI349" s="808"/>
      <c r="AJ349" s="808"/>
      <c r="AK349" s="808"/>
      <c r="AL349" s="808"/>
      <c r="AM349" s="808"/>
      <c r="AN349" s="808"/>
      <c r="AO349" s="808"/>
      <c r="AP349" s="808"/>
      <c r="AQ349" s="808"/>
      <c r="AR349" s="808"/>
      <c r="AS349" s="808"/>
      <c r="AT349" s="809"/>
      <c r="AU349" s="810">
        <v>73.5</v>
      </c>
      <c r="AV349" s="811"/>
      <c r="AW349" s="811"/>
      <c r="AX349" s="813"/>
      <c r="AY349">
        <f t="shared" ref="AY349:AY359" si="14">$AY$347</f>
        <v>2</v>
      </c>
    </row>
    <row r="350" spans="1:51" ht="24.75" customHeight="1" x14ac:dyDescent="0.15">
      <c r="A350" s="780"/>
      <c r="B350" s="781"/>
      <c r="C350" s="781"/>
      <c r="D350" s="781"/>
      <c r="E350" s="781"/>
      <c r="F350" s="782"/>
      <c r="G350" s="790" t="s">
        <v>249</v>
      </c>
      <c r="H350" s="791"/>
      <c r="I350" s="791"/>
      <c r="J350" s="791"/>
      <c r="K350" s="792"/>
      <c r="L350" s="793" t="s">
        <v>247</v>
      </c>
      <c r="M350" s="794"/>
      <c r="N350" s="794"/>
      <c r="O350" s="794"/>
      <c r="P350" s="794"/>
      <c r="Q350" s="794"/>
      <c r="R350" s="794"/>
      <c r="S350" s="794"/>
      <c r="T350" s="794"/>
      <c r="U350" s="794"/>
      <c r="V350" s="794"/>
      <c r="W350" s="794"/>
      <c r="X350" s="795"/>
      <c r="Y350" s="796">
        <v>29.8</v>
      </c>
      <c r="Z350" s="797"/>
      <c r="AA350" s="797"/>
      <c r="AB350" s="798"/>
      <c r="AC350" s="790" t="s">
        <v>251</v>
      </c>
      <c r="AD350" s="791"/>
      <c r="AE350" s="791"/>
      <c r="AF350" s="791"/>
      <c r="AG350" s="792"/>
      <c r="AH350" s="793" t="s">
        <v>274</v>
      </c>
      <c r="AI350" s="794"/>
      <c r="AJ350" s="794"/>
      <c r="AK350" s="794"/>
      <c r="AL350" s="794"/>
      <c r="AM350" s="794"/>
      <c r="AN350" s="794"/>
      <c r="AO350" s="794"/>
      <c r="AP350" s="794"/>
      <c r="AQ350" s="794"/>
      <c r="AR350" s="794"/>
      <c r="AS350" s="794"/>
      <c r="AT350" s="795"/>
      <c r="AU350" s="796">
        <v>20.9</v>
      </c>
      <c r="AV350" s="797"/>
      <c r="AW350" s="797"/>
      <c r="AX350" s="799"/>
      <c r="AY350">
        <f t="shared" si="14"/>
        <v>2</v>
      </c>
    </row>
    <row r="351" spans="1:51" ht="24.75"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t="s">
        <v>257</v>
      </c>
      <c r="AD351" s="791"/>
      <c r="AE351" s="791"/>
      <c r="AF351" s="791"/>
      <c r="AG351" s="792"/>
      <c r="AH351" s="793" t="s">
        <v>257</v>
      </c>
      <c r="AI351" s="794"/>
      <c r="AJ351" s="794"/>
      <c r="AK351" s="794"/>
      <c r="AL351" s="794"/>
      <c r="AM351" s="794"/>
      <c r="AN351" s="794"/>
      <c r="AO351" s="794"/>
      <c r="AP351" s="794"/>
      <c r="AQ351" s="794"/>
      <c r="AR351" s="794"/>
      <c r="AS351" s="794"/>
      <c r="AT351" s="795"/>
      <c r="AU351" s="796">
        <v>9.4</v>
      </c>
      <c r="AV351" s="797"/>
      <c r="AW351" s="797"/>
      <c r="AX351" s="799"/>
      <c r="AY351">
        <f t="shared" si="14"/>
        <v>2</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2</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2</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2</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2</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2</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2</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2</v>
      </c>
    </row>
    <row r="359" spans="1:51" ht="24.75" customHeight="1" x14ac:dyDescent="0.15">
      <c r="A359" s="780"/>
      <c r="B359" s="781"/>
      <c r="C359" s="781"/>
      <c r="D359" s="781"/>
      <c r="E359" s="781"/>
      <c r="F359" s="782"/>
      <c r="G359" s="814" t="s">
        <v>42</v>
      </c>
      <c r="H359" s="815"/>
      <c r="I359" s="815"/>
      <c r="J359" s="815"/>
      <c r="K359" s="815"/>
      <c r="L359" s="816"/>
      <c r="M359" s="817"/>
      <c r="N359" s="817"/>
      <c r="O359" s="817"/>
      <c r="P359" s="817"/>
      <c r="Q359" s="817"/>
      <c r="R359" s="817"/>
      <c r="S359" s="817"/>
      <c r="T359" s="817"/>
      <c r="U359" s="817"/>
      <c r="V359" s="817"/>
      <c r="W359" s="817"/>
      <c r="X359" s="818"/>
      <c r="Y359" s="819">
        <f>SUM(Y349:AB358)</f>
        <v>60.2</v>
      </c>
      <c r="Z359" s="820"/>
      <c r="AA359" s="820"/>
      <c r="AB359" s="821"/>
      <c r="AC359" s="814" t="s">
        <v>42</v>
      </c>
      <c r="AD359" s="815"/>
      <c r="AE359" s="815"/>
      <c r="AF359" s="815"/>
      <c r="AG359" s="815"/>
      <c r="AH359" s="816"/>
      <c r="AI359" s="817"/>
      <c r="AJ359" s="817"/>
      <c r="AK359" s="817"/>
      <c r="AL359" s="817"/>
      <c r="AM359" s="817"/>
      <c r="AN359" s="817"/>
      <c r="AO359" s="817"/>
      <c r="AP359" s="817"/>
      <c r="AQ359" s="817"/>
      <c r="AR359" s="817"/>
      <c r="AS359" s="817"/>
      <c r="AT359" s="818"/>
      <c r="AU359" s="819">
        <f>SUM(AU349:AX358)</f>
        <v>103.80000000000001</v>
      </c>
      <c r="AV359" s="820"/>
      <c r="AW359" s="820"/>
      <c r="AX359" s="822"/>
      <c r="AY359">
        <f t="shared" si="14"/>
        <v>2</v>
      </c>
    </row>
    <row r="360" spans="1:51" ht="24.75" customHeight="1" thickBot="1" x14ac:dyDescent="0.2">
      <c r="A360" s="823" t="s">
        <v>275</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149</v>
      </c>
      <c r="AM360" s="827"/>
      <c r="AN360" s="827"/>
      <c r="AO360" s="83" t="s">
        <v>150</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277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278</v>
      </c>
      <c r="D365" s="828"/>
      <c r="E365" s="828"/>
      <c r="F365" s="828"/>
      <c r="G365" s="828"/>
      <c r="H365" s="828"/>
      <c r="I365" s="828"/>
      <c r="J365" s="829" t="s">
        <v>279</v>
      </c>
      <c r="K365" s="140"/>
      <c r="L365" s="140"/>
      <c r="M365" s="140"/>
      <c r="N365" s="140"/>
      <c r="O365" s="140"/>
      <c r="P365" s="416" t="s">
        <v>280</v>
      </c>
      <c r="Q365" s="416"/>
      <c r="R365" s="416"/>
      <c r="S365" s="416"/>
      <c r="T365" s="416"/>
      <c r="U365" s="416"/>
      <c r="V365" s="416"/>
      <c r="W365" s="416"/>
      <c r="X365" s="416"/>
      <c r="Y365" s="830" t="s">
        <v>281</v>
      </c>
      <c r="Z365" s="831"/>
      <c r="AA365" s="831"/>
      <c r="AB365" s="831"/>
      <c r="AC365" s="829" t="s">
        <v>282</v>
      </c>
      <c r="AD365" s="829"/>
      <c r="AE365" s="829"/>
      <c r="AF365" s="829"/>
      <c r="AG365" s="829"/>
      <c r="AH365" s="830" t="s">
        <v>283</v>
      </c>
      <c r="AI365" s="828"/>
      <c r="AJ365" s="828"/>
      <c r="AK365" s="828"/>
      <c r="AL365" s="828" t="s">
        <v>284</v>
      </c>
      <c r="AM365" s="828"/>
      <c r="AN365" s="828"/>
      <c r="AO365" s="832"/>
      <c r="AP365" s="829" t="s">
        <v>285</v>
      </c>
      <c r="AQ365" s="829"/>
      <c r="AR365" s="829"/>
      <c r="AS365" s="829"/>
      <c r="AT365" s="829"/>
      <c r="AU365" s="829"/>
      <c r="AV365" s="829"/>
      <c r="AW365" s="829"/>
      <c r="AX365" s="829"/>
    </row>
    <row r="366" spans="1:51" ht="65.25" customHeight="1" x14ac:dyDescent="0.15">
      <c r="A366" s="838">
        <v>1</v>
      </c>
      <c r="B366" s="838">
        <v>1</v>
      </c>
      <c r="C366" s="840" t="s">
        <v>286</v>
      </c>
      <c r="D366" s="840"/>
      <c r="E366" s="840"/>
      <c r="F366" s="840"/>
      <c r="G366" s="840"/>
      <c r="H366" s="840"/>
      <c r="I366" s="840"/>
      <c r="J366" s="841">
        <v>1010001067359</v>
      </c>
      <c r="K366" s="842"/>
      <c r="L366" s="842"/>
      <c r="M366" s="842"/>
      <c r="N366" s="842"/>
      <c r="O366" s="842"/>
      <c r="P366" s="844" t="s">
        <v>287</v>
      </c>
      <c r="Q366" s="844"/>
      <c r="R366" s="844"/>
      <c r="S366" s="844"/>
      <c r="T366" s="844"/>
      <c r="U366" s="844"/>
      <c r="V366" s="844"/>
      <c r="W366" s="844"/>
      <c r="X366" s="844"/>
      <c r="Y366" s="845">
        <v>398.2</v>
      </c>
      <c r="Z366" s="846"/>
      <c r="AA366" s="846"/>
      <c r="AB366" s="847"/>
      <c r="AC366" s="848" t="s">
        <v>288</v>
      </c>
      <c r="AD366" s="849"/>
      <c r="AE366" s="849"/>
      <c r="AF366" s="849"/>
      <c r="AG366" s="849"/>
      <c r="AH366" s="833">
        <v>1</v>
      </c>
      <c r="AI366" s="834"/>
      <c r="AJ366" s="834"/>
      <c r="AK366" s="834"/>
      <c r="AL366" s="835" t="s">
        <v>20</v>
      </c>
      <c r="AM366" s="836"/>
      <c r="AN366" s="836"/>
      <c r="AO366" s="837"/>
      <c r="AP366" s="629" t="s">
        <v>20</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278</v>
      </c>
      <c r="D398" s="828"/>
      <c r="E398" s="828"/>
      <c r="F398" s="828"/>
      <c r="G398" s="828"/>
      <c r="H398" s="828"/>
      <c r="I398" s="828"/>
      <c r="J398" s="829" t="s">
        <v>279</v>
      </c>
      <c r="K398" s="140"/>
      <c r="L398" s="140"/>
      <c r="M398" s="140"/>
      <c r="N398" s="140"/>
      <c r="O398" s="140"/>
      <c r="P398" s="416" t="s">
        <v>280</v>
      </c>
      <c r="Q398" s="416"/>
      <c r="R398" s="416"/>
      <c r="S398" s="416"/>
      <c r="T398" s="416"/>
      <c r="U398" s="416"/>
      <c r="V398" s="416"/>
      <c r="W398" s="416"/>
      <c r="X398" s="416"/>
      <c r="Y398" s="830" t="s">
        <v>281</v>
      </c>
      <c r="Z398" s="831"/>
      <c r="AA398" s="831"/>
      <c r="AB398" s="831"/>
      <c r="AC398" s="829" t="s">
        <v>282</v>
      </c>
      <c r="AD398" s="829"/>
      <c r="AE398" s="829"/>
      <c r="AF398" s="829"/>
      <c r="AG398" s="829"/>
      <c r="AH398" s="830" t="s">
        <v>283</v>
      </c>
      <c r="AI398" s="828"/>
      <c r="AJ398" s="828"/>
      <c r="AK398" s="828"/>
      <c r="AL398" s="828" t="s">
        <v>284</v>
      </c>
      <c r="AM398" s="828"/>
      <c r="AN398" s="828"/>
      <c r="AO398" s="832"/>
      <c r="AP398" s="829" t="s">
        <v>285</v>
      </c>
      <c r="AQ398" s="829"/>
      <c r="AR398" s="829"/>
      <c r="AS398" s="829"/>
      <c r="AT398" s="829"/>
      <c r="AU398" s="829"/>
      <c r="AV398" s="829"/>
      <c r="AW398" s="829"/>
      <c r="AX398" s="829"/>
      <c r="AY398">
        <f>$AY$396</f>
        <v>1</v>
      </c>
    </row>
    <row r="399" spans="1:51" ht="78" customHeight="1" x14ac:dyDescent="0.15">
      <c r="A399" s="838">
        <v>1</v>
      </c>
      <c r="B399" s="838">
        <v>1</v>
      </c>
      <c r="C399" s="840" t="s">
        <v>290</v>
      </c>
      <c r="D399" s="840"/>
      <c r="E399" s="840"/>
      <c r="F399" s="840"/>
      <c r="G399" s="840"/>
      <c r="H399" s="840"/>
      <c r="I399" s="840"/>
      <c r="J399" s="841">
        <v>7011001029649</v>
      </c>
      <c r="K399" s="842"/>
      <c r="L399" s="842"/>
      <c r="M399" s="842"/>
      <c r="N399" s="842"/>
      <c r="O399" s="842"/>
      <c r="P399" s="844" t="s">
        <v>291</v>
      </c>
      <c r="Q399" s="844"/>
      <c r="R399" s="844"/>
      <c r="S399" s="844"/>
      <c r="T399" s="844"/>
      <c r="U399" s="844"/>
      <c r="V399" s="844"/>
      <c r="W399" s="844"/>
      <c r="X399" s="844"/>
      <c r="Y399" s="845">
        <v>511.5</v>
      </c>
      <c r="Z399" s="846"/>
      <c r="AA399" s="846"/>
      <c r="AB399" s="847"/>
      <c r="AC399" s="848" t="s">
        <v>288</v>
      </c>
      <c r="AD399" s="849"/>
      <c r="AE399" s="849"/>
      <c r="AF399" s="849"/>
      <c r="AG399" s="849"/>
      <c r="AH399" s="833">
        <v>2</v>
      </c>
      <c r="AI399" s="834"/>
      <c r="AJ399" s="834"/>
      <c r="AK399" s="834"/>
      <c r="AL399" s="835" t="s">
        <v>20</v>
      </c>
      <c r="AM399" s="836"/>
      <c r="AN399" s="836"/>
      <c r="AO399" s="837"/>
      <c r="AP399" s="629" t="s">
        <v>20</v>
      </c>
      <c r="AQ399" s="629"/>
      <c r="AR399" s="629"/>
      <c r="AS399" s="629"/>
      <c r="AT399" s="629"/>
      <c r="AU399" s="629"/>
      <c r="AV399" s="629"/>
      <c r="AW399" s="629"/>
      <c r="AX399" s="629"/>
      <c r="AY399">
        <f>$AY$396</f>
        <v>1</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278</v>
      </c>
      <c r="D431" s="828"/>
      <c r="E431" s="828"/>
      <c r="F431" s="828"/>
      <c r="G431" s="828"/>
      <c r="H431" s="828"/>
      <c r="I431" s="828"/>
      <c r="J431" s="829" t="s">
        <v>279</v>
      </c>
      <c r="K431" s="140"/>
      <c r="L431" s="140"/>
      <c r="M431" s="140"/>
      <c r="N431" s="140"/>
      <c r="O431" s="140"/>
      <c r="P431" s="416" t="s">
        <v>280</v>
      </c>
      <c r="Q431" s="416"/>
      <c r="R431" s="416"/>
      <c r="S431" s="416"/>
      <c r="T431" s="416"/>
      <c r="U431" s="416"/>
      <c r="V431" s="416"/>
      <c r="W431" s="416"/>
      <c r="X431" s="416"/>
      <c r="Y431" s="830" t="s">
        <v>281</v>
      </c>
      <c r="Z431" s="831"/>
      <c r="AA431" s="831"/>
      <c r="AB431" s="831"/>
      <c r="AC431" s="829" t="s">
        <v>282</v>
      </c>
      <c r="AD431" s="829"/>
      <c r="AE431" s="829"/>
      <c r="AF431" s="829"/>
      <c r="AG431" s="829"/>
      <c r="AH431" s="830" t="s">
        <v>283</v>
      </c>
      <c r="AI431" s="828"/>
      <c r="AJ431" s="828"/>
      <c r="AK431" s="828"/>
      <c r="AL431" s="828" t="s">
        <v>284</v>
      </c>
      <c r="AM431" s="828"/>
      <c r="AN431" s="828"/>
      <c r="AO431" s="832"/>
      <c r="AP431" s="829" t="s">
        <v>285</v>
      </c>
      <c r="AQ431" s="829"/>
      <c r="AR431" s="829"/>
      <c r="AS431" s="829"/>
      <c r="AT431" s="829"/>
      <c r="AU431" s="829"/>
      <c r="AV431" s="829"/>
      <c r="AW431" s="829"/>
      <c r="AX431" s="829"/>
      <c r="AY431">
        <f>$AY$429</f>
        <v>1</v>
      </c>
    </row>
    <row r="432" spans="1:51" ht="59.25" customHeight="1" x14ac:dyDescent="0.15">
      <c r="A432" s="838">
        <v>1</v>
      </c>
      <c r="B432" s="838">
        <v>1</v>
      </c>
      <c r="C432" s="840" t="s">
        <v>293</v>
      </c>
      <c r="D432" s="840"/>
      <c r="E432" s="840"/>
      <c r="F432" s="840"/>
      <c r="G432" s="840"/>
      <c r="H432" s="840"/>
      <c r="I432" s="840"/>
      <c r="J432" s="841">
        <v>5380005011520</v>
      </c>
      <c r="K432" s="842"/>
      <c r="L432" s="842"/>
      <c r="M432" s="842"/>
      <c r="N432" s="842"/>
      <c r="O432" s="842"/>
      <c r="P432" s="844" t="s">
        <v>294</v>
      </c>
      <c r="Q432" s="844"/>
      <c r="R432" s="844"/>
      <c r="S432" s="844"/>
      <c r="T432" s="844"/>
      <c r="U432" s="844"/>
      <c r="V432" s="844"/>
      <c r="W432" s="844"/>
      <c r="X432" s="844"/>
      <c r="Y432" s="845">
        <v>1496.7</v>
      </c>
      <c r="Z432" s="846"/>
      <c r="AA432" s="846"/>
      <c r="AB432" s="847"/>
      <c r="AC432" s="848" t="s">
        <v>295</v>
      </c>
      <c r="AD432" s="849"/>
      <c r="AE432" s="849"/>
      <c r="AF432" s="849"/>
      <c r="AG432" s="849"/>
      <c r="AH432" s="833" t="s">
        <v>20</v>
      </c>
      <c r="AI432" s="834"/>
      <c r="AJ432" s="834"/>
      <c r="AK432" s="834"/>
      <c r="AL432" s="835" t="s">
        <v>20</v>
      </c>
      <c r="AM432" s="836"/>
      <c r="AN432" s="836"/>
      <c r="AO432" s="837"/>
      <c r="AP432" s="629" t="s">
        <v>20</v>
      </c>
      <c r="AQ432" s="629"/>
      <c r="AR432" s="629"/>
      <c r="AS432" s="629"/>
      <c r="AT432" s="629"/>
      <c r="AU432" s="629"/>
      <c r="AV432" s="629"/>
      <c r="AW432" s="629"/>
      <c r="AX432" s="629"/>
      <c r="AY432">
        <f>$AY$429</f>
        <v>1</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8"/>
      <c r="B464" s="828"/>
      <c r="C464" s="828" t="s">
        <v>278</v>
      </c>
      <c r="D464" s="828"/>
      <c r="E464" s="828"/>
      <c r="F464" s="828"/>
      <c r="G464" s="828"/>
      <c r="H464" s="828"/>
      <c r="I464" s="828"/>
      <c r="J464" s="829" t="s">
        <v>279</v>
      </c>
      <c r="K464" s="140"/>
      <c r="L464" s="140"/>
      <c r="M464" s="140"/>
      <c r="N464" s="140"/>
      <c r="O464" s="140"/>
      <c r="P464" s="416" t="s">
        <v>280</v>
      </c>
      <c r="Q464" s="416"/>
      <c r="R464" s="416"/>
      <c r="S464" s="416"/>
      <c r="T464" s="416"/>
      <c r="U464" s="416"/>
      <c r="V464" s="416"/>
      <c r="W464" s="416"/>
      <c r="X464" s="416"/>
      <c r="Y464" s="830" t="s">
        <v>281</v>
      </c>
      <c r="Z464" s="831"/>
      <c r="AA464" s="831"/>
      <c r="AB464" s="831"/>
      <c r="AC464" s="829" t="s">
        <v>282</v>
      </c>
      <c r="AD464" s="829"/>
      <c r="AE464" s="829"/>
      <c r="AF464" s="829"/>
      <c r="AG464" s="829"/>
      <c r="AH464" s="830" t="s">
        <v>283</v>
      </c>
      <c r="AI464" s="828"/>
      <c r="AJ464" s="828"/>
      <c r="AK464" s="828"/>
      <c r="AL464" s="828" t="s">
        <v>284</v>
      </c>
      <c r="AM464" s="828"/>
      <c r="AN464" s="828"/>
      <c r="AO464" s="832"/>
      <c r="AP464" s="829" t="s">
        <v>285</v>
      </c>
      <c r="AQ464" s="829"/>
      <c r="AR464" s="829"/>
      <c r="AS464" s="829"/>
      <c r="AT464" s="829"/>
      <c r="AU464" s="829"/>
      <c r="AV464" s="829"/>
      <c r="AW464" s="829"/>
      <c r="AX464" s="829"/>
      <c r="AY464">
        <f>$AY$462</f>
        <v>1</v>
      </c>
    </row>
    <row r="465" spans="1:51" ht="78.75" customHeight="1" x14ac:dyDescent="0.15">
      <c r="A465" s="838">
        <v>1</v>
      </c>
      <c r="B465" s="838">
        <v>1</v>
      </c>
      <c r="C465" s="840" t="s">
        <v>297</v>
      </c>
      <c r="D465" s="840"/>
      <c r="E465" s="840"/>
      <c r="F465" s="840"/>
      <c r="G465" s="840"/>
      <c r="H465" s="840"/>
      <c r="I465" s="840"/>
      <c r="J465" s="841">
        <v>7000020070009</v>
      </c>
      <c r="K465" s="842"/>
      <c r="L465" s="842"/>
      <c r="M465" s="842"/>
      <c r="N465" s="842"/>
      <c r="O465" s="842"/>
      <c r="P465" s="844" t="s">
        <v>298</v>
      </c>
      <c r="Q465" s="844"/>
      <c r="R465" s="844"/>
      <c r="S465" s="844"/>
      <c r="T465" s="844"/>
      <c r="U465" s="844"/>
      <c r="V465" s="844"/>
      <c r="W465" s="844"/>
      <c r="X465" s="844"/>
      <c r="Y465" s="845">
        <v>1461</v>
      </c>
      <c r="Z465" s="846"/>
      <c r="AA465" s="846"/>
      <c r="AB465" s="847"/>
      <c r="AC465" s="848" t="s">
        <v>295</v>
      </c>
      <c r="AD465" s="849"/>
      <c r="AE465" s="849"/>
      <c r="AF465" s="849"/>
      <c r="AG465" s="849"/>
      <c r="AH465" s="833" t="s">
        <v>20</v>
      </c>
      <c r="AI465" s="834"/>
      <c r="AJ465" s="834"/>
      <c r="AK465" s="834"/>
      <c r="AL465" s="835" t="s">
        <v>20</v>
      </c>
      <c r="AM465" s="836"/>
      <c r="AN465" s="836"/>
      <c r="AO465" s="837"/>
      <c r="AP465" s="629" t="s">
        <v>20</v>
      </c>
      <c r="AQ465" s="629"/>
      <c r="AR465" s="629"/>
      <c r="AS465" s="629"/>
      <c r="AT465" s="629"/>
      <c r="AU465" s="629"/>
      <c r="AV465" s="629"/>
      <c r="AW465" s="629"/>
      <c r="AX465" s="629"/>
      <c r="AY465">
        <f>$AY$462</f>
        <v>1</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299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28"/>
      <c r="B497" s="828"/>
      <c r="C497" s="828" t="s">
        <v>278</v>
      </c>
      <c r="D497" s="828"/>
      <c r="E497" s="828"/>
      <c r="F497" s="828"/>
      <c r="G497" s="828"/>
      <c r="H497" s="828"/>
      <c r="I497" s="828"/>
      <c r="J497" s="829" t="s">
        <v>279</v>
      </c>
      <c r="K497" s="140"/>
      <c r="L497" s="140"/>
      <c r="M497" s="140"/>
      <c r="N497" s="140"/>
      <c r="O497" s="140"/>
      <c r="P497" s="416" t="s">
        <v>280</v>
      </c>
      <c r="Q497" s="416"/>
      <c r="R497" s="416"/>
      <c r="S497" s="416"/>
      <c r="T497" s="416"/>
      <c r="U497" s="416"/>
      <c r="V497" s="416"/>
      <c r="W497" s="416"/>
      <c r="X497" s="416"/>
      <c r="Y497" s="830" t="s">
        <v>281</v>
      </c>
      <c r="Z497" s="831"/>
      <c r="AA497" s="831"/>
      <c r="AB497" s="831"/>
      <c r="AC497" s="829" t="s">
        <v>282</v>
      </c>
      <c r="AD497" s="829"/>
      <c r="AE497" s="829"/>
      <c r="AF497" s="829"/>
      <c r="AG497" s="829"/>
      <c r="AH497" s="830" t="s">
        <v>283</v>
      </c>
      <c r="AI497" s="828"/>
      <c r="AJ497" s="828"/>
      <c r="AK497" s="828"/>
      <c r="AL497" s="828" t="s">
        <v>284</v>
      </c>
      <c r="AM497" s="828"/>
      <c r="AN497" s="828"/>
      <c r="AO497" s="832"/>
      <c r="AP497" s="829" t="s">
        <v>285</v>
      </c>
      <c r="AQ497" s="829"/>
      <c r="AR497" s="829"/>
      <c r="AS497" s="829"/>
      <c r="AT497" s="829"/>
      <c r="AU497" s="829"/>
      <c r="AV497" s="829"/>
      <c r="AW497" s="829"/>
      <c r="AX497" s="829"/>
      <c r="AY497">
        <f>$AY$495</f>
        <v>1</v>
      </c>
    </row>
    <row r="498" spans="1:51" ht="54" customHeight="1" x14ac:dyDescent="0.15">
      <c r="A498" s="838">
        <v>1</v>
      </c>
      <c r="B498" s="838">
        <v>1</v>
      </c>
      <c r="C498" s="840" t="s">
        <v>300</v>
      </c>
      <c r="D498" s="840"/>
      <c r="E498" s="840"/>
      <c r="F498" s="840"/>
      <c r="G498" s="840"/>
      <c r="H498" s="840"/>
      <c r="I498" s="840"/>
      <c r="J498" s="841">
        <v>8000020075469</v>
      </c>
      <c r="K498" s="842"/>
      <c r="L498" s="842"/>
      <c r="M498" s="842"/>
      <c r="N498" s="842"/>
      <c r="O498" s="842"/>
      <c r="P498" s="844" t="s">
        <v>301</v>
      </c>
      <c r="Q498" s="844"/>
      <c r="R498" s="844"/>
      <c r="S498" s="844"/>
      <c r="T498" s="844"/>
      <c r="U498" s="844"/>
      <c r="V498" s="844"/>
      <c r="W498" s="844"/>
      <c r="X498" s="844"/>
      <c r="Y498" s="845">
        <v>27.8</v>
      </c>
      <c r="Z498" s="846"/>
      <c r="AA498" s="846"/>
      <c r="AB498" s="847"/>
      <c r="AC498" s="848" t="s">
        <v>295</v>
      </c>
      <c r="AD498" s="849"/>
      <c r="AE498" s="849"/>
      <c r="AF498" s="849"/>
      <c r="AG498" s="849"/>
      <c r="AH498" s="833" t="s">
        <v>20</v>
      </c>
      <c r="AI498" s="834"/>
      <c r="AJ498" s="834"/>
      <c r="AK498" s="834"/>
      <c r="AL498" s="835" t="s">
        <v>20</v>
      </c>
      <c r="AM498" s="836"/>
      <c r="AN498" s="836"/>
      <c r="AO498" s="837"/>
      <c r="AP498" s="629" t="s">
        <v>20</v>
      </c>
      <c r="AQ498" s="629"/>
      <c r="AR498" s="629"/>
      <c r="AS498" s="629"/>
      <c r="AT498" s="629"/>
      <c r="AU498" s="629"/>
      <c r="AV498" s="629"/>
      <c r="AW498" s="629"/>
      <c r="AX498" s="629"/>
      <c r="AY498">
        <f>$AY$495</f>
        <v>1</v>
      </c>
    </row>
    <row r="499" spans="1:51" ht="30" customHeight="1" x14ac:dyDescent="0.15">
      <c r="A499" s="838">
        <v>2</v>
      </c>
      <c r="B499" s="838">
        <v>1</v>
      </c>
      <c r="C499" s="840" t="s">
        <v>302</v>
      </c>
      <c r="D499" s="840"/>
      <c r="E499" s="840"/>
      <c r="F499" s="840"/>
      <c r="G499" s="840"/>
      <c r="H499" s="840"/>
      <c r="I499" s="840"/>
      <c r="J499" s="841">
        <v>7380005005669</v>
      </c>
      <c r="K499" s="842"/>
      <c r="L499" s="842"/>
      <c r="M499" s="842"/>
      <c r="N499" s="842"/>
      <c r="O499" s="842"/>
      <c r="P499" s="844" t="s">
        <v>303</v>
      </c>
      <c r="Q499" s="844"/>
      <c r="R499" s="844"/>
      <c r="S499" s="844"/>
      <c r="T499" s="844"/>
      <c r="U499" s="844"/>
      <c r="V499" s="844"/>
      <c r="W499" s="844"/>
      <c r="X499" s="844"/>
      <c r="Y499" s="845">
        <v>11</v>
      </c>
      <c r="Z499" s="846"/>
      <c r="AA499" s="846"/>
      <c r="AB499" s="847"/>
      <c r="AC499" s="848" t="s">
        <v>295</v>
      </c>
      <c r="AD499" s="849"/>
      <c r="AE499" s="849"/>
      <c r="AF499" s="849"/>
      <c r="AG499" s="849"/>
      <c r="AH499" s="833" t="s">
        <v>20</v>
      </c>
      <c r="AI499" s="834"/>
      <c r="AJ499" s="834"/>
      <c r="AK499" s="834"/>
      <c r="AL499" s="835" t="s">
        <v>20</v>
      </c>
      <c r="AM499" s="836"/>
      <c r="AN499" s="836"/>
      <c r="AO499" s="837"/>
      <c r="AP499" s="629" t="s">
        <v>20</v>
      </c>
      <c r="AQ499" s="629"/>
      <c r="AR499" s="629"/>
      <c r="AS499" s="629"/>
      <c r="AT499" s="629"/>
      <c r="AU499" s="629"/>
      <c r="AV499" s="629"/>
      <c r="AW499" s="629"/>
      <c r="AX499" s="629"/>
      <c r="AY499">
        <f>COUNTA($C$499)</f>
        <v>1</v>
      </c>
    </row>
    <row r="500" spans="1:51" ht="49.5" customHeight="1" x14ac:dyDescent="0.15">
      <c r="A500" s="838">
        <v>3</v>
      </c>
      <c r="B500" s="838">
        <v>1</v>
      </c>
      <c r="C500" s="839" t="s">
        <v>304</v>
      </c>
      <c r="D500" s="840"/>
      <c r="E500" s="840"/>
      <c r="F500" s="840"/>
      <c r="G500" s="840"/>
      <c r="H500" s="840"/>
      <c r="I500" s="840"/>
      <c r="J500" s="841">
        <v>5380001016639</v>
      </c>
      <c r="K500" s="842"/>
      <c r="L500" s="842"/>
      <c r="M500" s="842"/>
      <c r="N500" s="842"/>
      <c r="O500" s="842"/>
      <c r="P500" s="843" t="s">
        <v>305</v>
      </c>
      <c r="Q500" s="844"/>
      <c r="R500" s="844"/>
      <c r="S500" s="844"/>
      <c r="T500" s="844"/>
      <c r="U500" s="844"/>
      <c r="V500" s="844"/>
      <c r="W500" s="844"/>
      <c r="X500" s="844"/>
      <c r="Y500" s="845">
        <v>6.3</v>
      </c>
      <c r="Z500" s="846"/>
      <c r="AA500" s="846"/>
      <c r="AB500" s="847"/>
      <c r="AC500" s="848" t="s">
        <v>295</v>
      </c>
      <c r="AD500" s="849"/>
      <c r="AE500" s="849"/>
      <c r="AF500" s="849"/>
      <c r="AG500" s="849"/>
      <c r="AH500" s="850" t="s">
        <v>20</v>
      </c>
      <c r="AI500" s="851"/>
      <c r="AJ500" s="851"/>
      <c r="AK500" s="851"/>
      <c r="AL500" s="835" t="s">
        <v>20</v>
      </c>
      <c r="AM500" s="836"/>
      <c r="AN500" s="836"/>
      <c r="AO500" s="837"/>
      <c r="AP500" s="629" t="s">
        <v>20</v>
      </c>
      <c r="AQ500" s="629"/>
      <c r="AR500" s="629"/>
      <c r="AS500" s="629"/>
      <c r="AT500" s="629"/>
      <c r="AU500" s="629"/>
      <c r="AV500" s="629"/>
      <c r="AW500" s="629"/>
      <c r="AX500" s="629"/>
      <c r="AY500">
        <f>COUNTA($C$500)</f>
        <v>1</v>
      </c>
    </row>
    <row r="501" spans="1:51" ht="50.25" customHeight="1" x14ac:dyDescent="0.15">
      <c r="A501" s="838">
        <v>4</v>
      </c>
      <c r="B501" s="838">
        <v>1</v>
      </c>
      <c r="C501" s="839" t="s">
        <v>306</v>
      </c>
      <c r="D501" s="840"/>
      <c r="E501" s="840"/>
      <c r="F501" s="840"/>
      <c r="G501" s="840"/>
      <c r="H501" s="840"/>
      <c r="I501" s="840"/>
      <c r="J501" s="841">
        <v>9000020073083</v>
      </c>
      <c r="K501" s="842"/>
      <c r="L501" s="842"/>
      <c r="M501" s="842"/>
      <c r="N501" s="842"/>
      <c r="O501" s="842"/>
      <c r="P501" s="843" t="s">
        <v>307</v>
      </c>
      <c r="Q501" s="844"/>
      <c r="R501" s="844"/>
      <c r="S501" s="844"/>
      <c r="T501" s="844"/>
      <c r="U501" s="844"/>
      <c r="V501" s="844"/>
      <c r="W501" s="844"/>
      <c r="X501" s="844"/>
      <c r="Y501" s="845">
        <v>3</v>
      </c>
      <c r="Z501" s="846"/>
      <c r="AA501" s="846"/>
      <c r="AB501" s="847"/>
      <c r="AC501" s="848" t="s">
        <v>295</v>
      </c>
      <c r="AD501" s="849"/>
      <c r="AE501" s="849"/>
      <c r="AF501" s="849"/>
      <c r="AG501" s="849"/>
      <c r="AH501" s="850" t="s">
        <v>20</v>
      </c>
      <c r="AI501" s="851"/>
      <c r="AJ501" s="851"/>
      <c r="AK501" s="851"/>
      <c r="AL501" s="835" t="s">
        <v>20</v>
      </c>
      <c r="AM501" s="836"/>
      <c r="AN501" s="836"/>
      <c r="AO501" s="837"/>
      <c r="AP501" s="629" t="s">
        <v>20</v>
      </c>
      <c r="AQ501" s="629"/>
      <c r="AR501" s="629"/>
      <c r="AS501" s="629"/>
      <c r="AT501" s="629"/>
      <c r="AU501" s="629"/>
      <c r="AV501" s="629"/>
      <c r="AW501" s="629"/>
      <c r="AX501" s="629"/>
      <c r="AY501">
        <f>COUNTA($C$501)</f>
        <v>1</v>
      </c>
    </row>
    <row r="502" spans="1:51" ht="30" customHeight="1" x14ac:dyDescent="0.15">
      <c r="A502" s="838">
        <v>5</v>
      </c>
      <c r="B502" s="838">
        <v>1</v>
      </c>
      <c r="C502" s="840" t="s">
        <v>308</v>
      </c>
      <c r="D502" s="840"/>
      <c r="E502" s="840"/>
      <c r="F502" s="840"/>
      <c r="G502" s="840"/>
      <c r="H502" s="840"/>
      <c r="I502" s="840"/>
      <c r="J502" s="841">
        <v>5380005007477</v>
      </c>
      <c r="K502" s="842"/>
      <c r="L502" s="842"/>
      <c r="M502" s="842"/>
      <c r="N502" s="842"/>
      <c r="O502" s="842"/>
      <c r="P502" s="844" t="s">
        <v>309</v>
      </c>
      <c r="Q502" s="844"/>
      <c r="R502" s="844"/>
      <c r="S502" s="844"/>
      <c r="T502" s="844"/>
      <c r="U502" s="844"/>
      <c r="V502" s="844"/>
      <c r="W502" s="844"/>
      <c r="X502" s="844"/>
      <c r="Y502" s="845">
        <v>2.4</v>
      </c>
      <c r="Z502" s="846"/>
      <c r="AA502" s="846"/>
      <c r="AB502" s="847"/>
      <c r="AC502" s="848" t="s">
        <v>295</v>
      </c>
      <c r="AD502" s="849"/>
      <c r="AE502" s="849"/>
      <c r="AF502" s="849"/>
      <c r="AG502" s="849"/>
      <c r="AH502" s="850" t="s">
        <v>20</v>
      </c>
      <c r="AI502" s="851"/>
      <c r="AJ502" s="851"/>
      <c r="AK502" s="851"/>
      <c r="AL502" s="835" t="s">
        <v>20</v>
      </c>
      <c r="AM502" s="836"/>
      <c r="AN502" s="836"/>
      <c r="AO502" s="837"/>
      <c r="AP502" s="629" t="s">
        <v>20</v>
      </c>
      <c r="AQ502" s="629"/>
      <c r="AR502" s="629"/>
      <c r="AS502" s="629"/>
      <c r="AT502" s="629"/>
      <c r="AU502" s="629"/>
      <c r="AV502" s="629"/>
      <c r="AW502" s="629"/>
      <c r="AX502" s="629"/>
      <c r="AY502">
        <f>COUNTA($C$502)</f>
        <v>1</v>
      </c>
    </row>
    <row r="503" spans="1:51" ht="30" customHeight="1" x14ac:dyDescent="0.15">
      <c r="A503" s="838">
        <v>6</v>
      </c>
      <c r="B503" s="838">
        <v>1</v>
      </c>
      <c r="C503" s="840" t="s">
        <v>310</v>
      </c>
      <c r="D503" s="840"/>
      <c r="E503" s="840"/>
      <c r="F503" s="840"/>
      <c r="G503" s="840"/>
      <c r="H503" s="840"/>
      <c r="I503" s="840"/>
      <c r="J503" s="841">
        <v>2380001019867</v>
      </c>
      <c r="K503" s="842"/>
      <c r="L503" s="842"/>
      <c r="M503" s="842"/>
      <c r="N503" s="842"/>
      <c r="O503" s="842"/>
      <c r="P503" s="844" t="s">
        <v>311</v>
      </c>
      <c r="Q503" s="844"/>
      <c r="R503" s="844"/>
      <c r="S503" s="844"/>
      <c r="T503" s="844"/>
      <c r="U503" s="844"/>
      <c r="V503" s="844"/>
      <c r="W503" s="844"/>
      <c r="X503" s="844"/>
      <c r="Y503" s="845">
        <v>1.9</v>
      </c>
      <c r="Z503" s="846"/>
      <c r="AA503" s="846"/>
      <c r="AB503" s="847"/>
      <c r="AC503" s="848" t="s">
        <v>295</v>
      </c>
      <c r="AD503" s="849"/>
      <c r="AE503" s="849"/>
      <c r="AF503" s="849"/>
      <c r="AG503" s="849"/>
      <c r="AH503" s="850" t="s">
        <v>20</v>
      </c>
      <c r="AI503" s="851"/>
      <c r="AJ503" s="851"/>
      <c r="AK503" s="851"/>
      <c r="AL503" s="835" t="s">
        <v>20</v>
      </c>
      <c r="AM503" s="836"/>
      <c r="AN503" s="836"/>
      <c r="AO503" s="837"/>
      <c r="AP503" s="629" t="s">
        <v>20</v>
      </c>
      <c r="AQ503" s="629"/>
      <c r="AR503" s="629"/>
      <c r="AS503" s="629"/>
      <c r="AT503" s="629"/>
      <c r="AU503" s="629"/>
      <c r="AV503" s="629"/>
      <c r="AW503" s="629"/>
      <c r="AX503" s="629"/>
      <c r="AY503">
        <f>COUNTA($C$503)</f>
        <v>1</v>
      </c>
    </row>
    <row r="504" spans="1:51" ht="48.75" customHeight="1" x14ac:dyDescent="0.15">
      <c r="A504" s="838">
        <v>7</v>
      </c>
      <c r="B504" s="838">
        <v>1</v>
      </c>
      <c r="C504" s="840" t="s">
        <v>312</v>
      </c>
      <c r="D504" s="840"/>
      <c r="E504" s="840"/>
      <c r="F504" s="840"/>
      <c r="G504" s="840"/>
      <c r="H504" s="840"/>
      <c r="I504" s="840"/>
      <c r="J504" s="841">
        <v>3380001002938</v>
      </c>
      <c r="K504" s="842"/>
      <c r="L504" s="842"/>
      <c r="M504" s="842"/>
      <c r="N504" s="842"/>
      <c r="O504" s="842"/>
      <c r="P504" s="844" t="s">
        <v>313</v>
      </c>
      <c r="Q504" s="844"/>
      <c r="R504" s="844"/>
      <c r="S504" s="844"/>
      <c r="T504" s="844"/>
      <c r="U504" s="844"/>
      <c r="V504" s="844"/>
      <c r="W504" s="844"/>
      <c r="X504" s="844"/>
      <c r="Y504" s="845">
        <v>0.8</v>
      </c>
      <c r="Z504" s="846"/>
      <c r="AA504" s="846"/>
      <c r="AB504" s="847"/>
      <c r="AC504" s="848" t="s">
        <v>295</v>
      </c>
      <c r="AD504" s="849"/>
      <c r="AE504" s="849"/>
      <c r="AF504" s="849"/>
      <c r="AG504" s="849"/>
      <c r="AH504" s="850" t="s">
        <v>20</v>
      </c>
      <c r="AI504" s="851"/>
      <c r="AJ504" s="851"/>
      <c r="AK504" s="851"/>
      <c r="AL504" s="835" t="s">
        <v>20</v>
      </c>
      <c r="AM504" s="836"/>
      <c r="AN504" s="836"/>
      <c r="AO504" s="837"/>
      <c r="AP504" s="629" t="s">
        <v>20</v>
      </c>
      <c r="AQ504" s="629"/>
      <c r="AR504" s="629"/>
      <c r="AS504" s="629"/>
      <c r="AT504" s="629"/>
      <c r="AU504" s="629"/>
      <c r="AV504" s="629"/>
      <c r="AW504" s="629"/>
      <c r="AX504" s="629"/>
      <c r="AY504">
        <f>COUNTA($C$504)</f>
        <v>1</v>
      </c>
    </row>
    <row r="505" spans="1:51" ht="46.5" customHeight="1" x14ac:dyDescent="0.15">
      <c r="A505" s="838">
        <v>8</v>
      </c>
      <c r="B505" s="838">
        <v>1</v>
      </c>
      <c r="C505" s="840" t="s">
        <v>314</v>
      </c>
      <c r="D505" s="840"/>
      <c r="E505" s="840"/>
      <c r="F505" s="840"/>
      <c r="G505" s="840"/>
      <c r="H505" s="840"/>
      <c r="I505" s="840"/>
      <c r="J505" s="841" t="s">
        <v>20</v>
      </c>
      <c r="K505" s="842"/>
      <c r="L505" s="842"/>
      <c r="M505" s="842"/>
      <c r="N505" s="842"/>
      <c r="O505" s="842"/>
      <c r="P505" s="844" t="s">
        <v>315</v>
      </c>
      <c r="Q505" s="844"/>
      <c r="R505" s="844"/>
      <c r="S505" s="844"/>
      <c r="T505" s="844"/>
      <c r="U505" s="844"/>
      <c r="V505" s="844"/>
      <c r="W505" s="844"/>
      <c r="X505" s="844"/>
      <c r="Y505" s="845">
        <v>0.3</v>
      </c>
      <c r="Z505" s="846"/>
      <c r="AA505" s="846"/>
      <c r="AB505" s="847"/>
      <c r="AC505" s="848" t="s">
        <v>295</v>
      </c>
      <c r="AD505" s="849"/>
      <c r="AE505" s="849"/>
      <c r="AF505" s="849"/>
      <c r="AG505" s="849"/>
      <c r="AH505" s="850" t="s">
        <v>20</v>
      </c>
      <c r="AI505" s="851"/>
      <c r="AJ505" s="851"/>
      <c r="AK505" s="851"/>
      <c r="AL505" s="835" t="s">
        <v>20</v>
      </c>
      <c r="AM505" s="836"/>
      <c r="AN505" s="836"/>
      <c r="AO505" s="837"/>
      <c r="AP505" s="629" t="s">
        <v>20</v>
      </c>
      <c r="AQ505" s="629"/>
      <c r="AR505" s="629"/>
      <c r="AS505" s="629"/>
      <c r="AT505" s="629"/>
      <c r="AU505" s="629"/>
      <c r="AV505" s="629"/>
      <c r="AW505" s="629"/>
      <c r="AX505" s="629"/>
      <c r="AY505">
        <f>COUNTA($C$505)</f>
        <v>1</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316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28"/>
      <c r="B530" s="828"/>
      <c r="C530" s="828" t="s">
        <v>278</v>
      </c>
      <c r="D530" s="828"/>
      <c r="E530" s="828"/>
      <c r="F530" s="828"/>
      <c r="G530" s="828"/>
      <c r="H530" s="828"/>
      <c r="I530" s="828"/>
      <c r="J530" s="829" t="s">
        <v>279</v>
      </c>
      <c r="K530" s="140"/>
      <c r="L530" s="140"/>
      <c r="M530" s="140"/>
      <c r="N530" s="140"/>
      <c r="O530" s="140"/>
      <c r="P530" s="416" t="s">
        <v>280</v>
      </c>
      <c r="Q530" s="416"/>
      <c r="R530" s="416"/>
      <c r="S530" s="416"/>
      <c r="T530" s="416"/>
      <c r="U530" s="416"/>
      <c r="V530" s="416"/>
      <c r="W530" s="416"/>
      <c r="X530" s="416"/>
      <c r="Y530" s="830" t="s">
        <v>281</v>
      </c>
      <c r="Z530" s="831"/>
      <c r="AA530" s="831"/>
      <c r="AB530" s="831"/>
      <c r="AC530" s="829" t="s">
        <v>282</v>
      </c>
      <c r="AD530" s="829"/>
      <c r="AE530" s="829"/>
      <c r="AF530" s="829"/>
      <c r="AG530" s="829"/>
      <c r="AH530" s="830" t="s">
        <v>283</v>
      </c>
      <c r="AI530" s="828"/>
      <c r="AJ530" s="828"/>
      <c r="AK530" s="828"/>
      <c r="AL530" s="828" t="s">
        <v>284</v>
      </c>
      <c r="AM530" s="828"/>
      <c r="AN530" s="828"/>
      <c r="AO530" s="832"/>
      <c r="AP530" s="829" t="s">
        <v>285</v>
      </c>
      <c r="AQ530" s="829"/>
      <c r="AR530" s="829"/>
      <c r="AS530" s="829"/>
      <c r="AT530" s="829"/>
      <c r="AU530" s="829"/>
      <c r="AV530" s="829"/>
      <c r="AW530" s="829"/>
      <c r="AX530" s="829"/>
      <c r="AY530">
        <f>$AY$528</f>
        <v>1</v>
      </c>
    </row>
    <row r="531" spans="1:51" ht="63.75" customHeight="1" x14ac:dyDescent="0.15">
      <c r="A531" s="838">
        <v>1</v>
      </c>
      <c r="B531" s="838">
        <v>1</v>
      </c>
      <c r="C531" s="840" t="s">
        <v>290</v>
      </c>
      <c r="D531" s="840"/>
      <c r="E531" s="840"/>
      <c r="F531" s="840"/>
      <c r="G531" s="840"/>
      <c r="H531" s="840"/>
      <c r="I531" s="840"/>
      <c r="J531" s="841">
        <v>7011001029649</v>
      </c>
      <c r="K531" s="842"/>
      <c r="L531" s="842"/>
      <c r="M531" s="842"/>
      <c r="N531" s="842"/>
      <c r="O531" s="842"/>
      <c r="P531" s="844" t="s">
        <v>317</v>
      </c>
      <c r="Q531" s="844"/>
      <c r="R531" s="844"/>
      <c r="S531" s="844"/>
      <c r="T531" s="844"/>
      <c r="U531" s="844"/>
      <c r="V531" s="844"/>
      <c r="W531" s="844"/>
      <c r="X531" s="844"/>
      <c r="Y531" s="845">
        <v>76.3</v>
      </c>
      <c r="Z531" s="846"/>
      <c r="AA531" s="846"/>
      <c r="AB531" s="847"/>
      <c r="AC531" s="848" t="s">
        <v>295</v>
      </c>
      <c r="AD531" s="849"/>
      <c r="AE531" s="849"/>
      <c r="AF531" s="849"/>
      <c r="AG531" s="849"/>
      <c r="AH531" s="833" t="s">
        <v>1</v>
      </c>
      <c r="AI531" s="834"/>
      <c r="AJ531" s="834"/>
      <c r="AK531" s="834"/>
      <c r="AL531" s="835" t="s">
        <v>1</v>
      </c>
      <c r="AM531" s="836"/>
      <c r="AN531" s="836"/>
      <c r="AO531" s="837"/>
      <c r="AP531" s="629" t="s">
        <v>1</v>
      </c>
      <c r="AQ531" s="629"/>
      <c r="AR531" s="629"/>
      <c r="AS531" s="629"/>
      <c r="AT531" s="629"/>
      <c r="AU531" s="629"/>
      <c r="AV531" s="629"/>
      <c r="AW531" s="629"/>
      <c r="AX531" s="629"/>
      <c r="AY531">
        <f>$AY$528</f>
        <v>1</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318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28"/>
      <c r="B563" s="828"/>
      <c r="C563" s="828" t="s">
        <v>278</v>
      </c>
      <c r="D563" s="828"/>
      <c r="E563" s="828"/>
      <c r="F563" s="828"/>
      <c r="G563" s="828"/>
      <c r="H563" s="828"/>
      <c r="I563" s="828"/>
      <c r="J563" s="829" t="s">
        <v>279</v>
      </c>
      <c r="K563" s="140"/>
      <c r="L563" s="140"/>
      <c r="M563" s="140"/>
      <c r="N563" s="140"/>
      <c r="O563" s="140"/>
      <c r="P563" s="416" t="s">
        <v>280</v>
      </c>
      <c r="Q563" s="416"/>
      <c r="R563" s="416"/>
      <c r="S563" s="416"/>
      <c r="T563" s="416"/>
      <c r="U563" s="416"/>
      <c r="V563" s="416"/>
      <c r="W563" s="416"/>
      <c r="X563" s="416"/>
      <c r="Y563" s="830" t="s">
        <v>281</v>
      </c>
      <c r="Z563" s="831"/>
      <c r="AA563" s="831"/>
      <c r="AB563" s="831"/>
      <c r="AC563" s="829" t="s">
        <v>282</v>
      </c>
      <c r="AD563" s="829"/>
      <c r="AE563" s="829"/>
      <c r="AF563" s="829"/>
      <c r="AG563" s="829"/>
      <c r="AH563" s="830" t="s">
        <v>283</v>
      </c>
      <c r="AI563" s="828"/>
      <c r="AJ563" s="828"/>
      <c r="AK563" s="828"/>
      <c r="AL563" s="828" t="s">
        <v>284</v>
      </c>
      <c r="AM563" s="828"/>
      <c r="AN563" s="828"/>
      <c r="AO563" s="832"/>
      <c r="AP563" s="829" t="s">
        <v>285</v>
      </c>
      <c r="AQ563" s="829"/>
      <c r="AR563" s="829"/>
      <c r="AS563" s="829"/>
      <c r="AT563" s="829"/>
      <c r="AU563" s="829"/>
      <c r="AV563" s="829"/>
      <c r="AW563" s="829"/>
      <c r="AX563" s="829"/>
      <c r="AY563">
        <f>$AY$561</f>
        <v>1</v>
      </c>
    </row>
    <row r="564" spans="1:51" ht="69.75" customHeight="1" x14ac:dyDescent="0.15">
      <c r="A564" s="838">
        <v>1</v>
      </c>
      <c r="B564" s="838">
        <v>1</v>
      </c>
      <c r="C564" s="840" t="s">
        <v>319</v>
      </c>
      <c r="D564" s="840"/>
      <c r="E564" s="840"/>
      <c r="F564" s="840"/>
      <c r="G564" s="840"/>
      <c r="H564" s="840"/>
      <c r="I564" s="840"/>
      <c r="J564" s="841">
        <v>8010005011876</v>
      </c>
      <c r="K564" s="842"/>
      <c r="L564" s="842"/>
      <c r="M564" s="842"/>
      <c r="N564" s="842"/>
      <c r="O564" s="842"/>
      <c r="P564" s="844" t="s">
        <v>320</v>
      </c>
      <c r="Q564" s="844"/>
      <c r="R564" s="844"/>
      <c r="S564" s="844"/>
      <c r="T564" s="844"/>
      <c r="U564" s="844"/>
      <c r="V564" s="844"/>
      <c r="W564" s="844"/>
      <c r="X564" s="844"/>
      <c r="Y564" s="845">
        <v>60.2</v>
      </c>
      <c r="Z564" s="846"/>
      <c r="AA564" s="846"/>
      <c r="AB564" s="847"/>
      <c r="AC564" s="848" t="s">
        <v>288</v>
      </c>
      <c r="AD564" s="849"/>
      <c r="AE564" s="849"/>
      <c r="AF564" s="849"/>
      <c r="AG564" s="849"/>
      <c r="AH564" s="833">
        <v>3</v>
      </c>
      <c r="AI564" s="834"/>
      <c r="AJ564" s="834"/>
      <c r="AK564" s="834"/>
      <c r="AL564" s="835" t="s">
        <v>20</v>
      </c>
      <c r="AM564" s="836"/>
      <c r="AN564" s="836"/>
      <c r="AO564" s="837"/>
      <c r="AP564" s="629" t="s">
        <v>20</v>
      </c>
      <c r="AQ564" s="629"/>
      <c r="AR564" s="629"/>
      <c r="AS564" s="629"/>
      <c r="AT564" s="629"/>
      <c r="AU564" s="629"/>
      <c r="AV564" s="629"/>
      <c r="AW564" s="629"/>
      <c r="AX564" s="629"/>
      <c r="AY564">
        <f>$AY$561</f>
        <v>1</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321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28"/>
      <c r="B596" s="828"/>
      <c r="C596" s="828" t="s">
        <v>278</v>
      </c>
      <c r="D596" s="828"/>
      <c r="E596" s="828"/>
      <c r="F596" s="828"/>
      <c r="G596" s="828"/>
      <c r="H596" s="828"/>
      <c r="I596" s="828"/>
      <c r="J596" s="829" t="s">
        <v>279</v>
      </c>
      <c r="K596" s="140"/>
      <c r="L596" s="140"/>
      <c r="M596" s="140"/>
      <c r="N596" s="140"/>
      <c r="O596" s="140"/>
      <c r="P596" s="416" t="s">
        <v>280</v>
      </c>
      <c r="Q596" s="416"/>
      <c r="R596" s="416"/>
      <c r="S596" s="416"/>
      <c r="T596" s="416"/>
      <c r="U596" s="416"/>
      <c r="V596" s="416"/>
      <c r="W596" s="416"/>
      <c r="X596" s="416"/>
      <c r="Y596" s="830" t="s">
        <v>281</v>
      </c>
      <c r="Z596" s="831"/>
      <c r="AA596" s="831"/>
      <c r="AB596" s="831"/>
      <c r="AC596" s="829" t="s">
        <v>282</v>
      </c>
      <c r="AD596" s="829"/>
      <c r="AE596" s="829"/>
      <c r="AF596" s="829"/>
      <c r="AG596" s="829"/>
      <c r="AH596" s="830" t="s">
        <v>283</v>
      </c>
      <c r="AI596" s="828"/>
      <c r="AJ596" s="828"/>
      <c r="AK596" s="828"/>
      <c r="AL596" s="828" t="s">
        <v>284</v>
      </c>
      <c r="AM596" s="828"/>
      <c r="AN596" s="828"/>
      <c r="AO596" s="832"/>
      <c r="AP596" s="829" t="s">
        <v>285</v>
      </c>
      <c r="AQ596" s="829"/>
      <c r="AR596" s="829"/>
      <c r="AS596" s="829"/>
      <c r="AT596" s="829"/>
      <c r="AU596" s="829"/>
      <c r="AV596" s="829"/>
      <c r="AW596" s="829"/>
      <c r="AX596" s="829"/>
      <c r="AY596">
        <f>$AY$594</f>
        <v>1</v>
      </c>
    </row>
    <row r="597" spans="1:51" ht="54" customHeight="1" x14ac:dyDescent="0.15">
      <c r="A597" s="838">
        <v>1</v>
      </c>
      <c r="B597" s="838">
        <v>1</v>
      </c>
      <c r="C597" s="840" t="s">
        <v>322</v>
      </c>
      <c r="D597" s="840"/>
      <c r="E597" s="840"/>
      <c r="F597" s="840"/>
      <c r="G597" s="840"/>
      <c r="H597" s="840"/>
      <c r="I597" s="840"/>
      <c r="J597" s="841">
        <v>8380005000586</v>
      </c>
      <c r="K597" s="842"/>
      <c r="L597" s="842"/>
      <c r="M597" s="842"/>
      <c r="N597" s="842"/>
      <c r="O597" s="842"/>
      <c r="P597" s="844" t="s">
        <v>323</v>
      </c>
      <c r="Q597" s="844"/>
      <c r="R597" s="844"/>
      <c r="S597" s="844"/>
      <c r="T597" s="844"/>
      <c r="U597" s="844"/>
      <c r="V597" s="844"/>
      <c r="W597" s="844"/>
      <c r="X597" s="844"/>
      <c r="Y597" s="845">
        <v>103.8</v>
      </c>
      <c r="Z597" s="846"/>
      <c r="AA597" s="846"/>
      <c r="AB597" s="847"/>
      <c r="AC597" s="848" t="s">
        <v>288</v>
      </c>
      <c r="AD597" s="849"/>
      <c r="AE597" s="849"/>
      <c r="AF597" s="849"/>
      <c r="AG597" s="849"/>
      <c r="AH597" s="833">
        <v>2</v>
      </c>
      <c r="AI597" s="834"/>
      <c r="AJ597" s="834"/>
      <c r="AK597" s="834"/>
      <c r="AL597" s="835" t="s">
        <v>20</v>
      </c>
      <c r="AM597" s="836"/>
      <c r="AN597" s="836"/>
      <c r="AO597" s="837"/>
      <c r="AP597" s="629" t="s">
        <v>20</v>
      </c>
      <c r="AQ597" s="629"/>
      <c r="AR597" s="629"/>
      <c r="AS597" s="629"/>
      <c r="AT597" s="629"/>
      <c r="AU597" s="629"/>
      <c r="AV597" s="629"/>
      <c r="AW597" s="629"/>
      <c r="AX597" s="629"/>
      <c r="AY597">
        <f>$AY$594</f>
        <v>1</v>
      </c>
    </row>
    <row r="598" spans="1:51" ht="61.5" customHeight="1" x14ac:dyDescent="0.15">
      <c r="A598" s="838">
        <v>2</v>
      </c>
      <c r="B598" s="838">
        <v>1</v>
      </c>
      <c r="C598" s="840" t="s">
        <v>324</v>
      </c>
      <c r="D598" s="840"/>
      <c r="E598" s="840"/>
      <c r="F598" s="840"/>
      <c r="G598" s="840"/>
      <c r="H598" s="840"/>
      <c r="I598" s="840"/>
      <c r="J598" s="841">
        <v>5380005007287</v>
      </c>
      <c r="K598" s="842"/>
      <c r="L598" s="842"/>
      <c r="M598" s="842"/>
      <c r="N598" s="842"/>
      <c r="O598" s="842"/>
      <c r="P598" s="844" t="s">
        <v>323</v>
      </c>
      <c r="Q598" s="844"/>
      <c r="R598" s="844"/>
      <c r="S598" s="844"/>
      <c r="T598" s="844"/>
      <c r="U598" s="844"/>
      <c r="V598" s="844"/>
      <c r="W598" s="844"/>
      <c r="X598" s="844"/>
      <c r="Y598" s="845">
        <v>8.1</v>
      </c>
      <c r="Z598" s="846"/>
      <c r="AA598" s="846"/>
      <c r="AB598" s="847"/>
      <c r="AC598" s="848" t="s">
        <v>288</v>
      </c>
      <c r="AD598" s="849"/>
      <c r="AE598" s="849"/>
      <c r="AF598" s="849"/>
      <c r="AG598" s="849"/>
      <c r="AH598" s="833">
        <v>2</v>
      </c>
      <c r="AI598" s="834"/>
      <c r="AJ598" s="834"/>
      <c r="AK598" s="834"/>
      <c r="AL598" s="835" t="s">
        <v>20</v>
      </c>
      <c r="AM598" s="836"/>
      <c r="AN598" s="836"/>
      <c r="AO598" s="837"/>
      <c r="AP598" s="629" t="s">
        <v>20</v>
      </c>
      <c r="AQ598" s="629"/>
      <c r="AR598" s="629"/>
      <c r="AS598" s="629"/>
      <c r="AT598" s="629"/>
      <c r="AU598" s="629"/>
      <c r="AV598" s="629"/>
      <c r="AW598" s="629"/>
      <c r="AX598" s="629"/>
      <c r="AY598">
        <f>COUNTA($C$598)</f>
        <v>1</v>
      </c>
    </row>
    <row r="599" spans="1:51" hidden="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idden="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idden="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idden="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idden="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idden="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idden="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idden="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idden="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idden="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idden="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idden="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idden="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idden="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idden="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idden="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idden="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idden="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idden="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idden="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idden="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idden="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idden="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idden="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idden="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idden="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idden="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idden="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8.5" customHeight="1" x14ac:dyDescent="0.15">
      <c r="A627" s="852" t="s">
        <v>325</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149</v>
      </c>
      <c r="AM627" s="856"/>
      <c r="AN627" s="856"/>
      <c r="AO627" s="69" t="s">
        <v>150</v>
      </c>
      <c r="AP627" s="60"/>
      <c r="AQ627" s="60"/>
      <c r="AR627" s="60"/>
      <c r="AS627" s="60"/>
      <c r="AT627" s="60"/>
      <c r="AU627" s="60"/>
      <c r="AV627" s="60"/>
      <c r="AW627" s="60"/>
      <c r="AX627" s="61"/>
      <c r="AY627">
        <f>COUNTIF($AO$627,"☑")</f>
        <v>1</v>
      </c>
    </row>
    <row r="628" spans="1:5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14.25" x14ac:dyDescent="0.15">
      <c r="A629" s="51"/>
      <c r="B629" s="62" t="s">
        <v>326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x14ac:dyDescent="0.15">
      <c r="A630" s="857"/>
      <c r="B630" s="857"/>
      <c r="C630" s="829" t="s">
        <v>327</v>
      </c>
      <c r="D630" s="858"/>
      <c r="E630" s="829" t="s">
        <v>328</v>
      </c>
      <c r="F630" s="858"/>
      <c r="G630" s="858"/>
      <c r="H630" s="858"/>
      <c r="I630" s="858"/>
      <c r="J630" s="829" t="s">
        <v>279</v>
      </c>
      <c r="K630" s="829"/>
      <c r="L630" s="829"/>
      <c r="M630" s="829"/>
      <c r="N630" s="829"/>
      <c r="O630" s="829"/>
      <c r="P630" s="829" t="s">
        <v>280</v>
      </c>
      <c r="Q630" s="829"/>
      <c r="R630" s="829"/>
      <c r="S630" s="829"/>
      <c r="T630" s="829"/>
      <c r="U630" s="829"/>
      <c r="V630" s="829"/>
      <c r="W630" s="829"/>
      <c r="X630" s="829"/>
      <c r="Y630" s="829" t="s">
        <v>329</v>
      </c>
      <c r="Z630" s="858"/>
      <c r="AA630" s="858"/>
      <c r="AB630" s="858"/>
      <c r="AC630" s="829" t="s">
        <v>330</v>
      </c>
      <c r="AD630" s="829"/>
      <c r="AE630" s="829"/>
      <c r="AF630" s="829"/>
      <c r="AG630" s="829"/>
      <c r="AH630" s="829" t="s">
        <v>331</v>
      </c>
      <c r="AI630" s="858"/>
      <c r="AJ630" s="858"/>
      <c r="AK630" s="858"/>
      <c r="AL630" s="858" t="s">
        <v>284</v>
      </c>
      <c r="AM630" s="858"/>
      <c r="AN630" s="858"/>
      <c r="AO630" s="857"/>
      <c r="AP630" s="829" t="s">
        <v>332</v>
      </c>
      <c r="AQ630" s="829"/>
      <c r="AR630" s="829"/>
      <c r="AS630" s="829"/>
      <c r="AT630" s="829"/>
      <c r="AU630" s="829"/>
      <c r="AV630" s="829"/>
      <c r="AW630" s="829"/>
      <c r="AX630" s="829"/>
    </row>
    <row r="631" spans="1:5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16383" man="1"/>
    <brk id="131" max="16383" man="1"/>
    <brk id="220" max="16383" man="1"/>
    <brk id="248" max="16383" man="1"/>
    <brk id="268" max="16383" man="1"/>
    <brk id="307" max="49" man="1"/>
    <brk id="4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3" sqref="Q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333</v>
      </c>
      <c r="B1" s="23" t="s">
        <v>334</v>
      </c>
      <c r="F1" s="24" t="s">
        <v>18</v>
      </c>
      <c r="G1" s="24" t="s">
        <v>335</v>
      </c>
      <c r="K1" s="25" t="s">
        <v>336</v>
      </c>
      <c r="L1" s="23" t="s">
        <v>334</v>
      </c>
      <c r="O1" s="12"/>
      <c r="P1" s="24" t="s">
        <v>29</v>
      </c>
      <c r="Q1" s="24" t="s">
        <v>335</v>
      </c>
      <c r="T1" s="12"/>
      <c r="U1" s="27" t="s">
        <v>337</v>
      </c>
      <c r="W1" s="27" t="s">
        <v>338</v>
      </c>
      <c r="Y1" s="27" t="s">
        <v>339</v>
      </c>
      <c r="Z1" s="27" t="s">
        <v>340</v>
      </c>
      <c r="AA1" s="27" t="s">
        <v>341</v>
      </c>
      <c r="AB1" s="27" t="s">
        <v>342</v>
      </c>
      <c r="AC1" s="27" t="s">
        <v>214</v>
      </c>
      <c r="AD1" s="26"/>
      <c r="AE1" s="27" t="s">
        <v>217</v>
      </c>
      <c r="AF1" s="28"/>
      <c r="AG1" s="47" t="s">
        <v>330</v>
      </c>
      <c r="AI1" s="47" t="s">
        <v>343</v>
      </c>
      <c r="AK1" s="47" t="s">
        <v>344</v>
      </c>
      <c r="AP1" s="26" t="s">
        <v>345</v>
      </c>
    </row>
    <row r="2" spans="1:42" ht="13.5" customHeight="1" x14ac:dyDescent="0.15">
      <c r="A2" s="13" t="s">
        <v>346</v>
      </c>
      <c r="B2" s="14"/>
      <c r="C2" s="12" t="str">
        <f>IF(B2="","",A2)</f>
        <v/>
      </c>
      <c r="D2" s="12" t="str">
        <f>IF(C2="","",IF(D1&lt;&gt;"",CONCATENATE(D1,"、",C2),C2))</f>
        <v/>
      </c>
      <c r="F2" s="11" t="s">
        <v>347</v>
      </c>
      <c r="G2" s="16"/>
      <c r="H2" s="12" t="str">
        <f>IF(G2="","",F2)</f>
        <v/>
      </c>
      <c r="I2" s="12" t="str">
        <f>IF(H2="","",IF(I1&lt;&gt;"",CONCATENATE(I1,"、",H2),H2))</f>
        <v/>
      </c>
      <c r="K2" s="13" t="s">
        <v>348</v>
      </c>
      <c r="L2" s="14"/>
      <c r="M2" s="12" t="str">
        <f>IF(L2="","",K2)</f>
        <v/>
      </c>
      <c r="N2" s="12" t="str">
        <f>IF(M2="","",IF(N1&lt;&gt;"",CONCATENATE(N1,"、",M2),M2))</f>
        <v/>
      </c>
      <c r="O2" s="12"/>
      <c r="P2" s="11" t="s">
        <v>349</v>
      </c>
      <c r="Q2" s="16"/>
      <c r="R2" s="12" t="str">
        <f>IF(Q2="","",P2)</f>
        <v/>
      </c>
      <c r="S2" s="12" t="str">
        <f>IF(R2="","",IF(S1&lt;&gt;"",CONCATENATE(S1,"、",R2),R2))</f>
        <v/>
      </c>
      <c r="T2" s="12"/>
      <c r="U2" s="82">
        <v>21</v>
      </c>
      <c r="W2" s="30" t="s">
        <v>350</v>
      </c>
      <c r="Y2" s="30" t="s">
        <v>351</v>
      </c>
      <c r="Z2" s="30" t="s">
        <v>351</v>
      </c>
      <c r="AA2" s="76" t="s">
        <v>352</v>
      </c>
      <c r="AB2" s="76" t="s">
        <v>353</v>
      </c>
      <c r="AC2" s="77" t="s">
        <v>354</v>
      </c>
      <c r="AD2" s="26"/>
      <c r="AE2" s="39" t="s">
        <v>355</v>
      </c>
      <c r="AF2" s="28"/>
      <c r="AG2" s="49" t="s">
        <v>356</v>
      </c>
      <c r="AI2" s="47" t="s">
        <v>1</v>
      </c>
      <c r="AK2" s="47" t="s">
        <v>357</v>
      </c>
      <c r="AP2" s="49" t="s">
        <v>356</v>
      </c>
    </row>
    <row r="3" spans="1:42" ht="13.5" customHeight="1" x14ac:dyDescent="0.15">
      <c r="A3" s="13" t="s">
        <v>358</v>
      </c>
      <c r="B3" s="14"/>
      <c r="C3" s="12" t="str">
        <f t="shared" ref="C3:C11" si="0">IF(B3="","",A3)</f>
        <v/>
      </c>
      <c r="D3" s="12" t="str">
        <f>IF(C3="",D2,IF(D2&lt;&gt;"",CONCATENATE(D2,"、",C3),C3))</f>
        <v/>
      </c>
      <c r="F3" s="17" t="s">
        <v>359</v>
      </c>
      <c r="G3" s="16"/>
      <c r="H3" s="12" t="str">
        <f t="shared" ref="H3:H37" si="1">IF(G3="","",F3)</f>
        <v/>
      </c>
      <c r="I3" s="12" t="str">
        <f>IF(H3="",I2,IF(I2&lt;&gt;"",CONCATENATE(I2,"、",H3),H3))</f>
        <v/>
      </c>
      <c r="K3" s="13" t="s">
        <v>360</v>
      </c>
      <c r="L3" s="14"/>
      <c r="M3" s="12" t="str">
        <f t="shared" ref="M3:M11" si="2">IF(L3="","",K3)</f>
        <v/>
      </c>
      <c r="N3" s="12" t="str">
        <f>IF(M3="",N2,IF(N2&lt;&gt;"",CONCATENATE(N2,"、",M3),M3))</f>
        <v/>
      </c>
      <c r="O3" s="12"/>
      <c r="P3" s="11" t="s">
        <v>361</v>
      </c>
      <c r="Q3" s="16"/>
      <c r="R3" s="12" t="str">
        <f t="shared" ref="R3:R8" si="3">IF(Q3="","",P3)</f>
        <v/>
      </c>
      <c r="S3" s="12" t="str">
        <f t="shared" ref="S3:S8" si="4">IF(R3="",S2,IF(S2&lt;&gt;"",CONCATENATE(S2,"、",R3),R3))</f>
        <v/>
      </c>
      <c r="T3" s="12"/>
      <c r="U3" s="30" t="s">
        <v>362</v>
      </c>
      <c r="W3" s="30" t="s">
        <v>363</v>
      </c>
      <c r="Y3" s="30" t="s">
        <v>364</v>
      </c>
      <c r="Z3" s="30" t="s">
        <v>365</v>
      </c>
      <c r="AA3" s="76" t="s">
        <v>366</v>
      </c>
      <c r="AB3" s="76" t="s">
        <v>367</v>
      </c>
      <c r="AC3" s="77" t="s">
        <v>368</v>
      </c>
      <c r="AD3" s="26"/>
      <c r="AE3" s="39" t="s">
        <v>369</v>
      </c>
      <c r="AF3" s="28"/>
      <c r="AG3" s="49" t="s">
        <v>370</v>
      </c>
      <c r="AI3" s="47" t="s">
        <v>371</v>
      </c>
      <c r="AK3" s="47" t="str">
        <f>CHAR(CODE(AK2)+1)</f>
        <v>B</v>
      </c>
      <c r="AP3" s="49" t="s">
        <v>370</v>
      </c>
    </row>
    <row r="4" spans="1:42" ht="13.5" customHeight="1" x14ac:dyDescent="0.15">
      <c r="A4" s="13" t="s">
        <v>372</v>
      </c>
      <c r="B4" s="14"/>
      <c r="C4" s="12" t="str">
        <f t="shared" si="0"/>
        <v/>
      </c>
      <c r="D4" s="12" t="str">
        <f>IF(C4="",D3,IF(D3&lt;&gt;"",CONCATENATE(D3,"、",C4),C4))</f>
        <v/>
      </c>
      <c r="F4" s="17" t="s">
        <v>373</v>
      </c>
      <c r="G4" s="16"/>
      <c r="H4" s="12" t="str">
        <f t="shared" si="1"/>
        <v/>
      </c>
      <c r="I4" s="12" t="str">
        <f t="shared" ref="I4:I37" si="5">IF(H4="",I3,IF(I3&lt;&gt;"",CONCATENATE(I3,"、",H4),H4))</f>
        <v/>
      </c>
      <c r="K4" s="13" t="s">
        <v>374</v>
      </c>
      <c r="L4" s="14"/>
      <c r="M4" s="12" t="str">
        <f t="shared" si="2"/>
        <v/>
      </c>
      <c r="N4" s="12" t="str">
        <f t="shared" ref="N4:N11" si="6">IF(M4="",N3,IF(N3&lt;&gt;"",CONCATENATE(N3,"、",M4),M4))</f>
        <v/>
      </c>
      <c r="O4" s="12"/>
      <c r="P4" s="11" t="s">
        <v>375</v>
      </c>
      <c r="Q4" s="16" t="s">
        <v>171</v>
      </c>
      <c r="R4" s="12" t="str">
        <f t="shared" si="3"/>
        <v>補助</v>
      </c>
      <c r="S4" s="12" t="str">
        <f t="shared" si="4"/>
        <v>補助</v>
      </c>
      <c r="T4" s="12"/>
      <c r="U4" s="30" t="s">
        <v>376</v>
      </c>
      <c r="W4" s="30" t="s">
        <v>377</v>
      </c>
      <c r="Y4" s="30" t="s">
        <v>378</v>
      </c>
      <c r="Z4" s="30" t="s">
        <v>379</v>
      </c>
      <c r="AA4" s="76" t="s">
        <v>380</v>
      </c>
      <c r="AB4" s="76" t="s">
        <v>381</v>
      </c>
      <c r="AC4" s="76" t="s">
        <v>215</v>
      </c>
      <c r="AD4" s="26"/>
      <c r="AE4" s="39" t="s">
        <v>382</v>
      </c>
      <c r="AF4" s="28"/>
      <c r="AG4" s="49" t="s">
        <v>383</v>
      </c>
      <c r="AI4" s="47" t="s">
        <v>384</v>
      </c>
      <c r="AK4" s="47" t="str">
        <f t="shared" ref="AK4:AK49" si="7">CHAR(CODE(AK3)+1)</f>
        <v>C</v>
      </c>
      <c r="AP4" s="49" t="s">
        <v>383</v>
      </c>
    </row>
    <row r="5" spans="1:42" ht="13.5" customHeight="1" x14ac:dyDescent="0.15">
      <c r="A5" s="13" t="s">
        <v>385</v>
      </c>
      <c r="B5" s="14"/>
      <c r="C5" s="12" t="str">
        <f t="shared" si="0"/>
        <v/>
      </c>
      <c r="D5" s="12" t="str">
        <f>IF(C5="",D4,IF(D4&lt;&gt;"",CONCATENATE(D4,"、",C5),C5))</f>
        <v/>
      </c>
      <c r="F5" s="17" t="s">
        <v>386</v>
      </c>
      <c r="G5" s="16"/>
      <c r="H5" s="12" t="str">
        <f t="shared" si="1"/>
        <v/>
      </c>
      <c r="I5" s="12" t="str">
        <f t="shared" si="5"/>
        <v/>
      </c>
      <c r="K5" s="13" t="s">
        <v>387</v>
      </c>
      <c r="L5" s="14"/>
      <c r="M5" s="12" t="str">
        <f t="shared" si="2"/>
        <v/>
      </c>
      <c r="N5" s="12" t="str">
        <f t="shared" si="6"/>
        <v/>
      </c>
      <c r="O5" s="12"/>
      <c r="P5" s="11" t="s">
        <v>388</v>
      </c>
      <c r="Q5" s="16"/>
      <c r="R5" s="12" t="str">
        <f t="shared" si="3"/>
        <v/>
      </c>
      <c r="S5" s="12" t="str">
        <f t="shared" si="4"/>
        <v>補助</v>
      </c>
      <c r="T5" s="12"/>
      <c r="W5" s="30" t="s">
        <v>389</v>
      </c>
      <c r="Y5" s="30" t="s">
        <v>390</v>
      </c>
      <c r="Z5" s="30" t="s">
        <v>391</v>
      </c>
      <c r="AA5" s="76" t="s">
        <v>392</v>
      </c>
      <c r="AB5" s="76" t="s">
        <v>393</v>
      </c>
      <c r="AC5" s="76" t="s">
        <v>394</v>
      </c>
      <c r="AE5" s="39" t="s">
        <v>218</v>
      </c>
      <c r="AF5" s="28"/>
      <c r="AG5" s="49" t="s">
        <v>395</v>
      </c>
      <c r="AI5" s="47" t="s">
        <v>396</v>
      </c>
      <c r="AK5" s="47" t="str">
        <f t="shared" si="7"/>
        <v>D</v>
      </c>
      <c r="AP5" s="49" t="s">
        <v>395</v>
      </c>
    </row>
    <row r="6" spans="1:42" ht="13.5" customHeight="1" x14ac:dyDescent="0.15">
      <c r="A6" s="13" t="s">
        <v>397</v>
      </c>
      <c r="B6" s="14"/>
      <c r="C6" s="12" t="str">
        <f t="shared" si="0"/>
        <v/>
      </c>
      <c r="D6" s="12" t="str">
        <f t="shared" ref="D6:D21" si="8">IF(C6="",D5,IF(D5&lt;&gt;"",CONCATENATE(D5,"、",C6),C6))</f>
        <v/>
      </c>
      <c r="F6" s="17" t="s">
        <v>398</v>
      </c>
      <c r="G6" s="16"/>
      <c r="H6" s="12" t="str">
        <f t="shared" si="1"/>
        <v/>
      </c>
      <c r="I6" s="12" t="str">
        <f t="shared" si="5"/>
        <v/>
      </c>
      <c r="K6" s="13" t="s">
        <v>399</v>
      </c>
      <c r="L6" s="14"/>
      <c r="M6" s="12" t="str">
        <f t="shared" si="2"/>
        <v/>
      </c>
      <c r="N6" s="12" t="str">
        <f t="shared" si="6"/>
        <v/>
      </c>
      <c r="O6" s="12"/>
      <c r="P6" s="11" t="s">
        <v>400</v>
      </c>
      <c r="Q6" s="16"/>
      <c r="R6" s="12" t="str">
        <f t="shared" si="3"/>
        <v/>
      </c>
      <c r="S6" s="12" t="str">
        <f t="shared" si="4"/>
        <v>補助</v>
      </c>
      <c r="T6" s="12"/>
      <c r="U6" s="30" t="s">
        <v>401</v>
      </c>
      <c r="W6" s="30" t="s">
        <v>402</v>
      </c>
      <c r="Y6" s="30" t="s">
        <v>403</v>
      </c>
      <c r="Z6" s="30" t="s">
        <v>404</v>
      </c>
      <c r="AA6" s="76" t="s">
        <v>405</v>
      </c>
      <c r="AB6" s="76" t="s">
        <v>406</v>
      </c>
      <c r="AC6" s="76" t="s">
        <v>407</v>
      </c>
      <c r="AE6" s="39" t="s">
        <v>408</v>
      </c>
      <c r="AF6" s="28"/>
      <c r="AG6" s="49" t="s">
        <v>409</v>
      </c>
      <c r="AI6" s="47" t="s">
        <v>410</v>
      </c>
      <c r="AK6" s="47" t="str">
        <f>CHAR(CODE(AK5)+1)</f>
        <v>E</v>
      </c>
      <c r="AP6" s="49" t="s">
        <v>409</v>
      </c>
    </row>
    <row r="7" spans="1:42" ht="13.5" customHeight="1" x14ac:dyDescent="0.15">
      <c r="A7" s="13" t="s">
        <v>411</v>
      </c>
      <c r="B7" s="14"/>
      <c r="C7" s="12" t="str">
        <f t="shared" si="0"/>
        <v/>
      </c>
      <c r="D7" s="12" t="str">
        <f t="shared" si="8"/>
        <v/>
      </c>
      <c r="F7" s="17" t="s">
        <v>412</v>
      </c>
      <c r="G7" s="16"/>
      <c r="H7" s="12" t="str">
        <f t="shared" si="1"/>
        <v/>
      </c>
      <c r="I7" s="12" t="str">
        <f t="shared" si="5"/>
        <v/>
      </c>
      <c r="K7" s="13" t="s">
        <v>413</v>
      </c>
      <c r="L7" s="14"/>
      <c r="M7" s="12" t="str">
        <f t="shared" si="2"/>
        <v/>
      </c>
      <c r="N7" s="12" t="str">
        <f t="shared" si="6"/>
        <v/>
      </c>
      <c r="O7" s="12"/>
      <c r="P7" s="11" t="s">
        <v>414</v>
      </c>
      <c r="Q7" s="16"/>
      <c r="R7" s="12" t="str">
        <f t="shared" si="3"/>
        <v/>
      </c>
      <c r="S7" s="12" t="str">
        <f t="shared" si="4"/>
        <v>補助</v>
      </c>
      <c r="T7" s="12"/>
      <c r="U7" s="30"/>
      <c r="W7" s="30" t="s">
        <v>415</v>
      </c>
      <c r="Y7" s="30" t="s">
        <v>416</v>
      </c>
      <c r="Z7" s="30" t="s">
        <v>417</v>
      </c>
      <c r="AA7" s="76" t="s">
        <v>418</v>
      </c>
      <c r="AB7" s="76" t="s">
        <v>419</v>
      </c>
      <c r="AE7" s="30" t="s">
        <v>407</v>
      </c>
      <c r="AF7" s="28"/>
      <c r="AG7" s="49" t="s">
        <v>420</v>
      </c>
      <c r="AH7" s="72"/>
      <c r="AI7" s="49" t="s">
        <v>421</v>
      </c>
      <c r="AK7" s="47" t="str">
        <f>CHAR(CODE(AK6)+1)</f>
        <v>F</v>
      </c>
      <c r="AP7" s="49" t="s">
        <v>420</v>
      </c>
    </row>
    <row r="8" spans="1:42" ht="13.5" customHeight="1" x14ac:dyDescent="0.15">
      <c r="A8" s="13" t="s">
        <v>422</v>
      </c>
      <c r="B8" s="14"/>
      <c r="C8" s="12" t="str">
        <f t="shared" si="0"/>
        <v/>
      </c>
      <c r="D8" s="12" t="str">
        <f t="shared" si="8"/>
        <v/>
      </c>
      <c r="F8" s="17" t="s">
        <v>423</v>
      </c>
      <c r="G8" s="16"/>
      <c r="H8" s="12" t="str">
        <f t="shared" si="1"/>
        <v/>
      </c>
      <c r="I8" s="12" t="str">
        <f t="shared" si="5"/>
        <v/>
      </c>
      <c r="K8" s="13" t="s">
        <v>424</v>
      </c>
      <c r="L8" s="14"/>
      <c r="M8" s="12" t="str">
        <f t="shared" si="2"/>
        <v/>
      </c>
      <c r="N8" s="12" t="str">
        <f t="shared" si="6"/>
        <v/>
      </c>
      <c r="O8" s="12"/>
      <c r="P8" s="11" t="s">
        <v>425</v>
      </c>
      <c r="Q8" s="16" t="s">
        <v>171</v>
      </c>
      <c r="R8" s="12" t="str">
        <f t="shared" si="3"/>
        <v>その他</v>
      </c>
      <c r="S8" s="12" t="str">
        <f t="shared" si="4"/>
        <v>補助、その他</v>
      </c>
      <c r="T8" s="12"/>
      <c r="U8" s="30" t="s">
        <v>426</v>
      </c>
      <c r="W8" s="30" t="s">
        <v>427</v>
      </c>
      <c r="Y8" s="30" t="s">
        <v>428</v>
      </c>
      <c r="Z8" s="30" t="s">
        <v>429</v>
      </c>
      <c r="AA8" s="76" t="s">
        <v>430</v>
      </c>
      <c r="AB8" s="76" t="s">
        <v>431</v>
      </c>
      <c r="AF8" s="28"/>
      <c r="AG8" s="49" t="s">
        <v>432</v>
      </c>
      <c r="AI8" s="47" t="s">
        <v>433</v>
      </c>
      <c r="AK8" s="47" t="str">
        <f t="shared" si="7"/>
        <v>G</v>
      </c>
      <c r="AP8" s="49" t="s">
        <v>432</v>
      </c>
    </row>
    <row r="9" spans="1:42" ht="13.5" customHeight="1" x14ac:dyDescent="0.15">
      <c r="A9" s="13" t="s">
        <v>434</v>
      </c>
      <c r="B9" s="14"/>
      <c r="C9" s="12" t="str">
        <f t="shared" si="0"/>
        <v/>
      </c>
      <c r="D9" s="12" t="str">
        <f t="shared" si="8"/>
        <v/>
      </c>
      <c r="F9" s="17" t="s">
        <v>435</v>
      </c>
      <c r="G9" s="16"/>
      <c r="H9" s="12" t="str">
        <f t="shared" si="1"/>
        <v/>
      </c>
      <c r="I9" s="12" t="str">
        <f t="shared" si="5"/>
        <v/>
      </c>
      <c r="K9" s="13" t="s">
        <v>436</v>
      </c>
      <c r="L9" s="14"/>
      <c r="M9" s="12" t="str">
        <f t="shared" si="2"/>
        <v/>
      </c>
      <c r="N9" s="12" t="str">
        <f t="shared" si="6"/>
        <v/>
      </c>
      <c r="O9" s="12"/>
      <c r="P9" s="12"/>
      <c r="Q9" s="18"/>
      <c r="T9" s="12"/>
      <c r="U9" s="30" t="s">
        <v>437</v>
      </c>
      <c r="W9" s="30" t="s">
        <v>438</v>
      </c>
      <c r="Y9" s="30" t="s">
        <v>439</v>
      </c>
      <c r="Z9" s="30" t="s">
        <v>440</v>
      </c>
      <c r="AA9" s="76" t="s">
        <v>441</v>
      </c>
      <c r="AB9" s="76" t="s">
        <v>442</v>
      </c>
      <c r="AF9" s="28"/>
      <c r="AG9" s="49" t="s">
        <v>443</v>
      </c>
      <c r="AI9" s="70"/>
      <c r="AK9" s="47" t="str">
        <f t="shared" si="7"/>
        <v>H</v>
      </c>
      <c r="AP9" s="49" t="s">
        <v>443</v>
      </c>
    </row>
    <row r="10" spans="1:42" ht="13.5" customHeight="1" x14ac:dyDescent="0.15">
      <c r="A10" s="13" t="s">
        <v>444</v>
      </c>
      <c r="B10" s="14"/>
      <c r="C10" s="12" t="str">
        <f t="shared" si="0"/>
        <v/>
      </c>
      <c r="D10" s="12" t="str">
        <f t="shared" si="8"/>
        <v/>
      </c>
      <c r="F10" s="17" t="s">
        <v>445</v>
      </c>
      <c r="G10" s="16"/>
      <c r="H10" s="12" t="str">
        <f t="shared" si="1"/>
        <v/>
      </c>
      <c r="I10" s="12" t="str">
        <f t="shared" si="5"/>
        <v/>
      </c>
      <c r="K10" s="13" t="s">
        <v>446</v>
      </c>
      <c r="L10" s="14"/>
      <c r="M10" s="12" t="str">
        <f t="shared" si="2"/>
        <v/>
      </c>
      <c r="N10" s="12" t="str">
        <f t="shared" si="6"/>
        <v/>
      </c>
      <c r="O10" s="12"/>
      <c r="P10" s="12" t="str">
        <f>S8</f>
        <v>補助、その他</v>
      </c>
      <c r="Q10" s="18"/>
      <c r="T10" s="12"/>
      <c r="W10" s="30" t="s">
        <v>447</v>
      </c>
      <c r="Y10" s="30" t="s">
        <v>448</v>
      </c>
      <c r="Z10" s="30" t="s">
        <v>449</v>
      </c>
      <c r="AA10" s="76" t="s">
        <v>450</v>
      </c>
      <c r="AB10" s="76" t="s">
        <v>451</v>
      </c>
      <c r="AF10" s="28"/>
      <c r="AG10" s="49" t="s">
        <v>452</v>
      </c>
      <c r="AK10" s="47" t="str">
        <f t="shared" si="7"/>
        <v>I</v>
      </c>
      <c r="AP10" s="47" t="s">
        <v>425</v>
      </c>
    </row>
    <row r="11" spans="1:42" ht="13.5" customHeight="1" x14ac:dyDescent="0.15">
      <c r="A11" s="13" t="s">
        <v>453</v>
      </c>
      <c r="B11" s="14"/>
      <c r="C11" s="12" t="str">
        <f t="shared" si="0"/>
        <v/>
      </c>
      <c r="D11" s="12" t="str">
        <f t="shared" si="8"/>
        <v/>
      </c>
      <c r="F11" s="17" t="s">
        <v>454</v>
      </c>
      <c r="G11" s="16"/>
      <c r="H11" s="12" t="str">
        <f t="shared" si="1"/>
        <v/>
      </c>
      <c r="I11" s="12" t="str">
        <f t="shared" si="5"/>
        <v/>
      </c>
      <c r="K11" s="13" t="s">
        <v>455</v>
      </c>
      <c r="L11" s="14" t="s">
        <v>171</v>
      </c>
      <c r="M11" s="12" t="str">
        <f t="shared" si="2"/>
        <v>その他の事項経費</v>
      </c>
      <c r="N11" s="12" t="str">
        <f t="shared" si="6"/>
        <v>その他の事項経費</v>
      </c>
      <c r="O11" s="12"/>
      <c r="P11" s="12"/>
      <c r="Q11" s="18"/>
      <c r="T11" s="12"/>
      <c r="W11" s="30" t="s">
        <v>456</v>
      </c>
      <c r="Y11" s="30" t="s">
        <v>457</v>
      </c>
      <c r="Z11" s="30" t="s">
        <v>458</v>
      </c>
      <c r="AA11" s="76" t="s">
        <v>459</v>
      </c>
      <c r="AB11" s="76" t="s">
        <v>460</v>
      </c>
      <c r="AF11" s="28"/>
      <c r="AG11" s="47" t="s">
        <v>461</v>
      </c>
      <c r="AK11" s="47" t="str">
        <f t="shared" si="7"/>
        <v>J</v>
      </c>
    </row>
    <row r="12" spans="1:42" ht="13.5" customHeight="1" x14ac:dyDescent="0.15">
      <c r="A12" s="13" t="s">
        <v>462</v>
      </c>
      <c r="B12" s="14"/>
      <c r="C12" s="12" t="str">
        <f t="shared" ref="C12:C23" si="9">IF(B12="","",A12)</f>
        <v/>
      </c>
      <c r="D12" s="12" t="str">
        <f t="shared" si="8"/>
        <v/>
      </c>
      <c r="F12" s="17" t="s">
        <v>463</v>
      </c>
      <c r="G12" s="16"/>
      <c r="H12" s="12" t="str">
        <f t="shared" si="1"/>
        <v/>
      </c>
      <c r="I12" s="12" t="str">
        <f t="shared" si="5"/>
        <v/>
      </c>
      <c r="K12" s="12"/>
      <c r="L12" s="12"/>
      <c r="O12" s="12"/>
      <c r="P12" s="12"/>
      <c r="Q12" s="18"/>
      <c r="T12" s="12"/>
      <c r="U12" s="27" t="s">
        <v>464</v>
      </c>
      <c r="W12" s="30" t="s">
        <v>465</v>
      </c>
      <c r="Y12" s="30" t="s">
        <v>466</v>
      </c>
      <c r="Z12" s="30" t="s">
        <v>467</v>
      </c>
      <c r="AA12" s="76" t="s">
        <v>468</v>
      </c>
      <c r="AB12" s="76" t="s">
        <v>469</v>
      </c>
      <c r="AF12" s="28"/>
      <c r="AG12" s="47" t="s">
        <v>470</v>
      </c>
      <c r="AK12" s="47" t="str">
        <f t="shared" si="7"/>
        <v>K</v>
      </c>
    </row>
    <row r="13" spans="1:42" ht="13.5" customHeight="1" x14ac:dyDescent="0.15">
      <c r="A13" s="13" t="s">
        <v>471</v>
      </c>
      <c r="B13" s="14"/>
      <c r="C13" s="12" t="str">
        <f t="shared" si="9"/>
        <v/>
      </c>
      <c r="D13" s="12" t="str">
        <f t="shared" si="8"/>
        <v/>
      </c>
      <c r="F13" s="17" t="s">
        <v>472</v>
      </c>
      <c r="G13" s="16"/>
      <c r="H13" s="12" t="str">
        <f t="shared" si="1"/>
        <v/>
      </c>
      <c r="I13" s="12" t="str">
        <f t="shared" si="5"/>
        <v/>
      </c>
      <c r="K13" s="12" t="str">
        <f>N11</f>
        <v>その他の事項経費</v>
      </c>
      <c r="L13" s="12"/>
      <c r="O13" s="12"/>
      <c r="P13" s="12"/>
      <c r="Q13" s="18"/>
      <c r="T13" s="12"/>
      <c r="U13" s="30" t="s">
        <v>350</v>
      </c>
      <c r="W13" s="30" t="s">
        <v>473</v>
      </c>
      <c r="Y13" s="30" t="s">
        <v>474</v>
      </c>
      <c r="Z13" s="30" t="s">
        <v>475</v>
      </c>
      <c r="AA13" s="76" t="s">
        <v>476</v>
      </c>
      <c r="AB13" s="76" t="s">
        <v>477</v>
      </c>
      <c r="AF13" s="28"/>
      <c r="AG13" s="47" t="s">
        <v>425</v>
      </c>
      <c r="AK13" s="47" t="str">
        <f t="shared" si="7"/>
        <v>L</v>
      </c>
    </row>
    <row r="14" spans="1:42" ht="13.5" customHeight="1" x14ac:dyDescent="0.15">
      <c r="A14" s="13" t="s">
        <v>478</v>
      </c>
      <c r="B14" s="14"/>
      <c r="C14" s="12" t="str">
        <f t="shared" si="9"/>
        <v/>
      </c>
      <c r="D14" s="12" t="str">
        <f t="shared" si="8"/>
        <v/>
      </c>
      <c r="F14" s="17" t="s">
        <v>479</v>
      </c>
      <c r="G14" s="16"/>
      <c r="H14" s="12" t="str">
        <f t="shared" si="1"/>
        <v/>
      </c>
      <c r="I14" s="12" t="str">
        <f t="shared" si="5"/>
        <v/>
      </c>
      <c r="K14" s="12"/>
      <c r="L14" s="12"/>
      <c r="O14" s="12"/>
      <c r="P14" s="12"/>
      <c r="Q14" s="18"/>
      <c r="T14" s="12"/>
      <c r="U14" s="30" t="s">
        <v>480</v>
      </c>
      <c r="W14" s="30" t="s">
        <v>481</v>
      </c>
      <c r="Y14" s="30" t="s">
        <v>482</v>
      </c>
      <c r="Z14" s="30" t="s">
        <v>483</v>
      </c>
      <c r="AA14" s="76" t="s">
        <v>484</v>
      </c>
      <c r="AB14" s="76" t="s">
        <v>485</v>
      </c>
      <c r="AF14" s="28"/>
      <c r="AG14" s="70"/>
      <c r="AK14" s="47" t="str">
        <f t="shared" si="7"/>
        <v>M</v>
      </c>
    </row>
    <row r="15" spans="1:42" ht="13.5" customHeight="1" x14ac:dyDescent="0.15">
      <c r="A15" s="13" t="s">
        <v>486</v>
      </c>
      <c r="B15" s="14"/>
      <c r="C15" s="12" t="str">
        <f t="shared" si="9"/>
        <v/>
      </c>
      <c r="D15" s="12" t="str">
        <f t="shared" si="8"/>
        <v/>
      </c>
      <c r="F15" s="17" t="s">
        <v>487</v>
      </c>
      <c r="G15" s="16"/>
      <c r="H15" s="12" t="str">
        <f t="shared" si="1"/>
        <v/>
      </c>
      <c r="I15" s="12" t="str">
        <f t="shared" si="5"/>
        <v/>
      </c>
      <c r="K15" s="12"/>
      <c r="L15" s="12"/>
      <c r="O15" s="12"/>
      <c r="P15" s="12"/>
      <c r="Q15" s="18"/>
      <c r="T15" s="12"/>
      <c r="U15" s="30" t="s">
        <v>488</v>
      </c>
      <c r="W15" s="30" t="s">
        <v>489</v>
      </c>
      <c r="Y15" s="30" t="s">
        <v>490</v>
      </c>
      <c r="Z15" s="30" t="s">
        <v>491</v>
      </c>
      <c r="AA15" s="76" t="s">
        <v>492</v>
      </c>
      <c r="AB15" s="76" t="s">
        <v>493</v>
      </c>
      <c r="AF15" s="28"/>
      <c r="AK15" s="47" t="str">
        <f t="shared" si="7"/>
        <v>N</v>
      </c>
    </row>
    <row r="16" spans="1:42" ht="13.5" customHeight="1" x14ac:dyDescent="0.15">
      <c r="A16" s="13" t="s">
        <v>494</v>
      </c>
      <c r="B16" s="14"/>
      <c r="C16" s="12" t="str">
        <f t="shared" si="9"/>
        <v/>
      </c>
      <c r="D16" s="12" t="str">
        <f t="shared" si="8"/>
        <v/>
      </c>
      <c r="F16" s="17" t="s">
        <v>495</v>
      </c>
      <c r="G16" s="16"/>
      <c r="H16" s="12" t="str">
        <f t="shared" si="1"/>
        <v/>
      </c>
      <c r="I16" s="12" t="str">
        <f t="shared" si="5"/>
        <v/>
      </c>
      <c r="K16" s="12"/>
      <c r="L16" s="12"/>
      <c r="O16" s="12"/>
      <c r="P16" s="12"/>
      <c r="Q16" s="18"/>
      <c r="T16" s="12"/>
      <c r="U16" s="30" t="s">
        <v>496</v>
      </c>
      <c r="W16" s="30" t="s">
        <v>497</v>
      </c>
      <c r="Y16" s="30" t="s">
        <v>498</v>
      </c>
      <c r="Z16" s="30" t="s">
        <v>499</v>
      </c>
      <c r="AA16" s="76" t="s">
        <v>500</v>
      </c>
      <c r="AB16" s="76" t="s">
        <v>501</v>
      </c>
      <c r="AF16" s="28"/>
      <c r="AK16" s="47" t="str">
        <f t="shared" si="7"/>
        <v>O</v>
      </c>
    </row>
    <row r="17" spans="1:37" ht="13.5" customHeight="1" x14ac:dyDescent="0.15">
      <c r="A17" s="13" t="s">
        <v>502</v>
      </c>
      <c r="B17" s="14"/>
      <c r="C17" s="12" t="str">
        <f t="shared" si="9"/>
        <v/>
      </c>
      <c r="D17" s="12" t="str">
        <f t="shared" si="8"/>
        <v/>
      </c>
      <c r="F17" s="17" t="s">
        <v>503</v>
      </c>
      <c r="G17" s="16"/>
      <c r="H17" s="12" t="str">
        <f t="shared" si="1"/>
        <v/>
      </c>
      <c r="I17" s="12" t="str">
        <f t="shared" si="5"/>
        <v/>
      </c>
      <c r="K17" s="12"/>
      <c r="L17" s="12"/>
      <c r="O17" s="12"/>
      <c r="P17" s="12"/>
      <c r="Q17" s="18"/>
      <c r="T17" s="12"/>
      <c r="U17" s="30" t="s">
        <v>504</v>
      </c>
      <c r="W17" s="30" t="s">
        <v>505</v>
      </c>
      <c r="Y17" s="30" t="s">
        <v>506</v>
      </c>
      <c r="Z17" s="30" t="s">
        <v>507</v>
      </c>
      <c r="AA17" s="76" t="s">
        <v>508</v>
      </c>
      <c r="AB17" s="76" t="s">
        <v>509</v>
      </c>
      <c r="AF17" s="28"/>
      <c r="AK17" s="47" t="str">
        <f t="shared" si="7"/>
        <v>P</v>
      </c>
    </row>
    <row r="18" spans="1:37" ht="13.5" customHeight="1" x14ac:dyDescent="0.15">
      <c r="A18" s="13" t="s">
        <v>510</v>
      </c>
      <c r="B18" s="14"/>
      <c r="C18" s="12" t="str">
        <f t="shared" si="9"/>
        <v/>
      </c>
      <c r="D18" s="12" t="str">
        <f t="shared" si="8"/>
        <v/>
      </c>
      <c r="F18" s="17" t="s">
        <v>511</v>
      </c>
      <c r="G18" s="16"/>
      <c r="H18" s="12" t="str">
        <f t="shared" si="1"/>
        <v/>
      </c>
      <c r="I18" s="12" t="str">
        <f t="shared" si="5"/>
        <v/>
      </c>
      <c r="K18" s="12"/>
      <c r="L18" s="12"/>
      <c r="O18" s="12"/>
      <c r="P18" s="12"/>
      <c r="Q18" s="18"/>
      <c r="T18" s="12"/>
      <c r="U18" s="30" t="s">
        <v>512</v>
      </c>
      <c r="W18" s="30" t="s">
        <v>513</v>
      </c>
      <c r="Y18" s="30" t="s">
        <v>514</v>
      </c>
      <c r="Z18" s="30" t="s">
        <v>515</v>
      </c>
      <c r="AA18" s="76" t="s">
        <v>516</v>
      </c>
      <c r="AB18" s="76" t="s">
        <v>517</v>
      </c>
      <c r="AF18" s="28"/>
      <c r="AK18" s="47" t="str">
        <f t="shared" si="7"/>
        <v>Q</v>
      </c>
    </row>
    <row r="19" spans="1:37" ht="13.5" customHeight="1" x14ac:dyDescent="0.15">
      <c r="A19" s="13" t="s">
        <v>518</v>
      </c>
      <c r="B19" s="14"/>
      <c r="C19" s="12" t="str">
        <f t="shared" si="9"/>
        <v/>
      </c>
      <c r="D19" s="12" t="str">
        <f t="shared" si="8"/>
        <v/>
      </c>
      <c r="F19" s="17" t="s">
        <v>519</v>
      </c>
      <c r="G19" s="16"/>
      <c r="H19" s="12" t="str">
        <f t="shared" si="1"/>
        <v/>
      </c>
      <c r="I19" s="12" t="str">
        <f t="shared" si="5"/>
        <v/>
      </c>
      <c r="K19" s="12"/>
      <c r="L19" s="12"/>
      <c r="O19" s="12"/>
      <c r="P19" s="12"/>
      <c r="Q19" s="18"/>
      <c r="T19" s="12"/>
      <c r="U19" s="30" t="s">
        <v>520</v>
      </c>
      <c r="W19" s="30" t="s">
        <v>521</v>
      </c>
      <c r="Y19" s="30" t="s">
        <v>522</v>
      </c>
      <c r="Z19" s="30" t="s">
        <v>523</v>
      </c>
      <c r="AA19" s="76" t="s">
        <v>524</v>
      </c>
      <c r="AB19" s="76" t="s">
        <v>525</v>
      </c>
      <c r="AF19" s="28"/>
      <c r="AK19" s="47" t="str">
        <f t="shared" si="7"/>
        <v>R</v>
      </c>
    </row>
    <row r="20" spans="1:37" ht="13.5" customHeight="1" x14ac:dyDescent="0.15">
      <c r="A20" s="13" t="s">
        <v>526</v>
      </c>
      <c r="B20" s="14"/>
      <c r="C20" s="12" t="str">
        <f t="shared" si="9"/>
        <v/>
      </c>
      <c r="D20" s="12" t="str">
        <f t="shared" si="8"/>
        <v/>
      </c>
      <c r="F20" s="17" t="s">
        <v>527</v>
      </c>
      <c r="G20" s="16"/>
      <c r="H20" s="12" t="str">
        <f t="shared" si="1"/>
        <v/>
      </c>
      <c r="I20" s="12" t="str">
        <f t="shared" si="5"/>
        <v/>
      </c>
      <c r="K20" s="12"/>
      <c r="L20" s="12"/>
      <c r="O20" s="12"/>
      <c r="P20" s="12"/>
      <c r="Q20" s="18"/>
      <c r="T20" s="12"/>
      <c r="U20" s="30" t="s">
        <v>528</v>
      </c>
      <c r="W20" s="30" t="s">
        <v>529</v>
      </c>
      <c r="Y20" s="30" t="s">
        <v>530</v>
      </c>
      <c r="Z20" s="30" t="s">
        <v>531</v>
      </c>
      <c r="AA20" s="76" t="s">
        <v>532</v>
      </c>
      <c r="AB20" s="76" t="s">
        <v>533</v>
      </c>
      <c r="AF20" s="28"/>
      <c r="AK20" s="47" t="str">
        <f t="shared" si="7"/>
        <v>S</v>
      </c>
    </row>
    <row r="21" spans="1:37" ht="13.5" customHeight="1" x14ac:dyDescent="0.15">
      <c r="A21" s="13" t="s">
        <v>534</v>
      </c>
      <c r="B21" s="14"/>
      <c r="C21" s="12" t="str">
        <f t="shared" si="9"/>
        <v/>
      </c>
      <c r="D21" s="12" t="str">
        <f t="shared" si="8"/>
        <v/>
      </c>
      <c r="F21" s="17" t="s">
        <v>535</v>
      </c>
      <c r="G21" s="16"/>
      <c r="H21" s="12" t="str">
        <f t="shared" si="1"/>
        <v/>
      </c>
      <c r="I21" s="12" t="str">
        <f t="shared" si="5"/>
        <v/>
      </c>
      <c r="K21" s="12"/>
      <c r="L21" s="12"/>
      <c r="O21" s="12"/>
      <c r="P21" s="12"/>
      <c r="Q21" s="18"/>
      <c r="T21" s="12"/>
      <c r="U21" s="30" t="s">
        <v>536</v>
      </c>
      <c r="W21" s="30" t="s">
        <v>537</v>
      </c>
      <c r="Y21" s="30" t="s">
        <v>538</v>
      </c>
      <c r="Z21" s="30" t="s">
        <v>539</v>
      </c>
      <c r="AA21" s="76" t="s">
        <v>540</v>
      </c>
      <c r="AB21" s="76" t="s">
        <v>541</v>
      </c>
      <c r="AF21" s="28"/>
      <c r="AK21" s="47" t="str">
        <f t="shared" si="7"/>
        <v>T</v>
      </c>
    </row>
    <row r="22" spans="1:37" ht="13.5" customHeight="1" x14ac:dyDescent="0.15">
      <c r="A22" s="13" t="s">
        <v>542</v>
      </c>
      <c r="B22" s="14"/>
      <c r="C22" s="12" t="str">
        <f t="shared" si="9"/>
        <v/>
      </c>
      <c r="D22" s="12" t="str">
        <f>IF(C22="",D21,IF(D21&lt;&gt;"",CONCATENATE(D21,"、",C22),C22))</f>
        <v/>
      </c>
      <c r="F22" s="17" t="s">
        <v>543</v>
      </c>
      <c r="G22" s="16"/>
      <c r="H22" s="12" t="str">
        <f t="shared" si="1"/>
        <v/>
      </c>
      <c r="I22" s="12" t="str">
        <f t="shared" si="5"/>
        <v/>
      </c>
      <c r="K22" s="12"/>
      <c r="L22" s="12"/>
      <c r="O22" s="12"/>
      <c r="P22" s="12"/>
      <c r="Q22" s="18"/>
      <c r="T22" s="12"/>
      <c r="U22" s="30" t="s">
        <v>544</v>
      </c>
      <c r="W22" s="30" t="s">
        <v>545</v>
      </c>
      <c r="Y22" s="30" t="s">
        <v>546</v>
      </c>
      <c r="Z22" s="30" t="s">
        <v>547</v>
      </c>
      <c r="AA22" s="76" t="s">
        <v>548</v>
      </c>
      <c r="AB22" s="76" t="s">
        <v>549</v>
      </c>
      <c r="AF22" s="28"/>
      <c r="AK22" s="47" t="str">
        <f t="shared" si="7"/>
        <v>U</v>
      </c>
    </row>
    <row r="23" spans="1:37" ht="13.5" customHeight="1" x14ac:dyDescent="0.15">
      <c r="A23" s="13" t="s">
        <v>550</v>
      </c>
      <c r="B23" s="14"/>
      <c r="C23" s="12" t="str">
        <f t="shared" si="9"/>
        <v/>
      </c>
      <c r="D23" s="12" t="str">
        <f>IF(C23="",D22,IF(D22&lt;&gt;"",CONCATENATE(D22,"、",C23),C23))</f>
        <v/>
      </c>
      <c r="F23" s="17" t="s">
        <v>551</v>
      </c>
      <c r="G23" s="16"/>
      <c r="H23" s="12" t="str">
        <f t="shared" si="1"/>
        <v/>
      </c>
      <c r="I23" s="12" t="str">
        <f t="shared" si="5"/>
        <v/>
      </c>
      <c r="K23" s="12"/>
      <c r="L23" s="12"/>
      <c r="O23" s="12"/>
      <c r="P23" s="12"/>
      <c r="Q23" s="18"/>
      <c r="T23" s="12"/>
      <c r="U23" s="30" t="s">
        <v>552</v>
      </c>
      <c r="W23" s="30" t="s">
        <v>553</v>
      </c>
      <c r="Y23" s="30" t="s">
        <v>554</v>
      </c>
      <c r="Z23" s="30" t="s">
        <v>555</v>
      </c>
      <c r="AA23" s="76" t="s">
        <v>556</v>
      </c>
      <c r="AB23" s="76" t="s">
        <v>557</v>
      </c>
      <c r="AF23" s="28"/>
      <c r="AK23" s="47" t="str">
        <f t="shared" si="7"/>
        <v>V</v>
      </c>
    </row>
    <row r="24" spans="1:37" ht="13.5" customHeight="1" x14ac:dyDescent="0.15">
      <c r="A24" s="87"/>
      <c r="B24" s="73"/>
      <c r="F24" s="17" t="s">
        <v>558</v>
      </c>
      <c r="G24" s="16"/>
      <c r="H24" s="12" t="str">
        <f t="shared" si="1"/>
        <v/>
      </c>
      <c r="I24" s="12" t="str">
        <f t="shared" si="5"/>
        <v/>
      </c>
      <c r="K24" s="12"/>
      <c r="L24" s="12"/>
      <c r="O24" s="12"/>
      <c r="P24" s="12"/>
      <c r="Q24" s="18"/>
      <c r="T24" s="12"/>
      <c r="U24" s="30" t="s">
        <v>559</v>
      </c>
      <c r="W24" s="30" t="s">
        <v>560</v>
      </c>
      <c r="Y24" s="30" t="s">
        <v>561</v>
      </c>
      <c r="Z24" s="30" t="s">
        <v>562</v>
      </c>
      <c r="AA24" s="76" t="s">
        <v>563</v>
      </c>
      <c r="AB24" s="76" t="s">
        <v>564</v>
      </c>
      <c r="AF24" s="28"/>
      <c r="AK24" s="47" t="str">
        <f>CHAR(CODE(AK23)+1)</f>
        <v>W</v>
      </c>
    </row>
    <row r="25" spans="1:37" ht="13.5" customHeight="1" x14ac:dyDescent="0.15">
      <c r="A25" s="12"/>
      <c r="B25" s="73"/>
      <c r="F25" s="17" t="s">
        <v>565</v>
      </c>
      <c r="G25" s="16"/>
      <c r="H25" s="12" t="str">
        <f t="shared" si="1"/>
        <v/>
      </c>
      <c r="I25" s="12" t="str">
        <f t="shared" si="5"/>
        <v/>
      </c>
      <c r="K25" s="12"/>
      <c r="L25" s="12"/>
      <c r="O25" s="12"/>
      <c r="P25" s="12"/>
      <c r="Q25" s="18"/>
      <c r="T25" s="12"/>
      <c r="U25" s="30" t="s">
        <v>566</v>
      </c>
      <c r="W25" s="68"/>
      <c r="Y25" s="30" t="s">
        <v>567</v>
      </c>
      <c r="Z25" s="30" t="s">
        <v>568</v>
      </c>
      <c r="AA25" s="76" t="s">
        <v>569</v>
      </c>
      <c r="AB25" s="76" t="s">
        <v>570</v>
      </c>
      <c r="AF25" s="28"/>
      <c r="AK25" s="47" t="str">
        <f t="shared" si="7"/>
        <v>X</v>
      </c>
    </row>
    <row r="26" spans="1:37" ht="13.5" customHeight="1" x14ac:dyDescent="0.15">
      <c r="A26" s="12"/>
      <c r="B26" s="73"/>
      <c r="F26" s="17" t="s">
        <v>571</v>
      </c>
      <c r="G26" s="16"/>
      <c r="H26" s="12" t="str">
        <f t="shared" si="1"/>
        <v/>
      </c>
      <c r="I26" s="12" t="str">
        <f t="shared" si="5"/>
        <v/>
      </c>
      <c r="K26" s="12"/>
      <c r="L26" s="12"/>
      <c r="O26" s="12"/>
      <c r="P26" s="12"/>
      <c r="Q26" s="18"/>
      <c r="T26" s="12"/>
      <c r="U26" s="30" t="s">
        <v>572</v>
      </c>
      <c r="Y26" s="30" t="s">
        <v>573</v>
      </c>
      <c r="Z26" s="30" t="s">
        <v>574</v>
      </c>
      <c r="AA26" s="76" t="s">
        <v>575</v>
      </c>
      <c r="AB26" s="76" t="s">
        <v>576</v>
      </c>
      <c r="AF26" s="28"/>
      <c r="AK26" s="47" t="str">
        <f t="shared" si="7"/>
        <v>Y</v>
      </c>
    </row>
    <row r="27" spans="1:37" ht="13.5" customHeight="1" x14ac:dyDescent="0.15">
      <c r="A27" s="12" t="str">
        <f>IF(D23="", "-", D23)</f>
        <v>-</v>
      </c>
      <c r="B27" s="12"/>
      <c r="F27" s="17" t="s">
        <v>577</v>
      </c>
      <c r="G27" s="16"/>
      <c r="H27" s="12" t="str">
        <f t="shared" si="1"/>
        <v/>
      </c>
      <c r="I27" s="12" t="str">
        <f t="shared" si="5"/>
        <v/>
      </c>
      <c r="K27" s="12"/>
      <c r="L27" s="12"/>
      <c r="O27" s="12"/>
      <c r="P27" s="12"/>
      <c r="Q27" s="18"/>
      <c r="T27" s="12"/>
      <c r="U27" s="30" t="s">
        <v>578</v>
      </c>
      <c r="Y27" s="30" t="s">
        <v>579</v>
      </c>
      <c r="Z27" s="30" t="s">
        <v>580</v>
      </c>
      <c r="AA27" s="76" t="s">
        <v>581</v>
      </c>
      <c r="AB27" s="76" t="s">
        <v>582</v>
      </c>
      <c r="AF27" s="28"/>
      <c r="AK27" s="47" t="str">
        <f>CHAR(CODE(AK26)+1)</f>
        <v>Z</v>
      </c>
    </row>
    <row r="28" spans="1:37" ht="13.5" customHeight="1" x14ac:dyDescent="0.15">
      <c r="B28" s="12"/>
      <c r="F28" s="17" t="s">
        <v>583</v>
      </c>
      <c r="G28" s="16"/>
      <c r="H28" s="12" t="str">
        <f t="shared" si="1"/>
        <v/>
      </c>
      <c r="I28" s="12" t="str">
        <f t="shared" si="5"/>
        <v/>
      </c>
      <c r="K28" s="12"/>
      <c r="L28" s="12"/>
      <c r="O28" s="12"/>
      <c r="P28" s="12"/>
      <c r="Q28" s="18"/>
      <c r="T28" s="12"/>
      <c r="U28" s="30" t="s">
        <v>584</v>
      </c>
      <c r="Y28" s="30" t="s">
        <v>585</v>
      </c>
      <c r="Z28" s="30" t="s">
        <v>586</v>
      </c>
      <c r="AA28" s="76" t="s">
        <v>587</v>
      </c>
      <c r="AB28" s="76" t="s">
        <v>588</v>
      </c>
      <c r="AF28" s="28"/>
      <c r="AK28" s="47" t="s">
        <v>589</v>
      </c>
    </row>
    <row r="29" spans="1:37" ht="13.5" customHeight="1" x14ac:dyDescent="0.15">
      <c r="A29" s="12"/>
      <c r="B29" s="12"/>
      <c r="F29" s="17" t="s">
        <v>590</v>
      </c>
      <c r="G29" s="16"/>
      <c r="H29" s="12" t="str">
        <f t="shared" si="1"/>
        <v/>
      </c>
      <c r="I29" s="12" t="str">
        <f t="shared" si="5"/>
        <v/>
      </c>
      <c r="K29" s="12"/>
      <c r="L29" s="12"/>
      <c r="O29" s="12"/>
      <c r="P29" s="12"/>
      <c r="Q29" s="18"/>
      <c r="T29" s="12"/>
      <c r="U29" s="30" t="s">
        <v>591</v>
      </c>
      <c r="Y29" s="30" t="s">
        <v>592</v>
      </c>
      <c r="Z29" s="30" t="s">
        <v>593</v>
      </c>
      <c r="AA29" s="76" t="s">
        <v>594</v>
      </c>
      <c r="AB29" s="76" t="s">
        <v>595</v>
      </c>
      <c r="AF29" s="28"/>
      <c r="AK29" s="47" t="str">
        <f t="shared" si="7"/>
        <v>b</v>
      </c>
    </row>
    <row r="30" spans="1:37" ht="13.5" customHeight="1" x14ac:dyDescent="0.15">
      <c r="A30" s="12"/>
      <c r="B30" s="12"/>
      <c r="F30" s="17" t="s">
        <v>596</v>
      </c>
      <c r="G30" s="16"/>
      <c r="H30" s="12" t="str">
        <f t="shared" si="1"/>
        <v/>
      </c>
      <c r="I30" s="12" t="str">
        <f t="shared" si="5"/>
        <v/>
      </c>
      <c r="K30" s="12"/>
      <c r="L30" s="12"/>
      <c r="O30" s="12"/>
      <c r="P30" s="12"/>
      <c r="Q30" s="18"/>
      <c r="T30" s="12"/>
      <c r="U30" s="30" t="s">
        <v>597</v>
      </c>
      <c r="Y30" s="30" t="s">
        <v>598</v>
      </c>
      <c r="Z30" s="30" t="s">
        <v>599</v>
      </c>
      <c r="AA30" s="76" t="s">
        <v>600</v>
      </c>
      <c r="AB30" s="76" t="s">
        <v>601</v>
      </c>
      <c r="AF30" s="28"/>
      <c r="AK30" s="47" t="str">
        <f t="shared" si="7"/>
        <v>c</v>
      </c>
    </row>
    <row r="31" spans="1:37" ht="13.5" customHeight="1" x14ac:dyDescent="0.15">
      <c r="A31" s="12"/>
      <c r="B31" s="12"/>
      <c r="F31" s="17" t="s">
        <v>602</v>
      </c>
      <c r="G31" s="16"/>
      <c r="H31" s="12" t="str">
        <f t="shared" si="1"/>
        <v/>
      </c>
      <c r="I31" s="12" t="str">
        <f t="shared" si="5"/>
        <v/>
      </c>
      <c r="K31" s="12"/>
      <c r="L31" s="12"/>
      <c r="O31" s="12"/>
      <c r="P31" s="12"/>
      <c r="Q31" s="18"/>
      <c r="T31" s="12"/>
      <c r="U31" s="30" t="s">
        <v>603</v>
      </c>
      <c r="Y31" s="30" t="s">
        <v>604</v>
      </c>
      <c r="Z31" s="30" t="s">
        <v>605</v>
      </c>
      <c r="AA31" s="76" t="s">
        <v>606</v>
      </c>
      <c r="AB31" s="76" t="s">
        <v>607</v>
      </c>
      <c r="AF31" s="28"/>
      <c r="AK31" s="47" t="str">
        <f t="shared" si="7"/>
        <v>d</v>
      </c>
    </row>
    <row r="32" spans="1:37" ht="13.5" customHeight="1" x14ac:dyDescent="0.15">
      <c r="A32" s="12"/>
      <c r="B32" s="12"/>
      <c r="F32" s="17" t="s">
        <v>608</v>
      </c>
      <c r="G32" s="16"/>
      <c r="H32" s="12" t="str">
        <f t="shared" si="1"/>
        <v/>
      </c>
      <c r="I32" s="12" t="str">
        <f t="shared" si="5"/>
        <v/>
      </c>
      <c r="K32" s="12"/>
      <c r="L32" s="12"/>
      <c r="O32" s="12"/>
      <c r="P32" s="12"/>
      <c r="Q32" s="18"/>
      <c r="T32" s="12"/>
      <c r="U32" s="30" t="s">
        <v>609</v>
      </c>
      <c r="Y32" s="30" t="s">
        <v>610</v>
      </c>
      <c r="Z32" s="30" t="s">
        <v>611</v>
      </c>
      <c r="AA32" s="76" t="s">
        <v>612</v>
      </c>
      <c r="AB32" s="76" t="s">
        <v>612</v>
      </c>
      <c r="AF32" s="28"/>
      <c r="AK32" s="47" t="str">
        <f t="shared" si="7"/>
        <v>e</v>
      </c>
    </row>
    <row r="33" spans="1:37" ht="13.5" customHeight="1" x14ac:dyDescent="0.15">
      <c r="A33" s="12"/>
      <c r="B33" s="12"/>
      <c r="F33" s="17" t="s">
        <v>613</v>
      </c>
      <c r="G33" s="16"/>
      <c r="H33" s="12" t="str">
        <f t="shared" si="1"/>
        <v/>
      </c>
      <c r="I33" s="12" t="str">
        <f t="shared" si="5"/>
        <v/>
      </c>
      <c r="K33" s="12"/>
      <c r="L33" s="12"/>
      <c r="O33" s="12"/>
      <c r="P33" s="12"/>
      <c r="Q33" s="18"/>
      <c r="T33" s="12"/>
      <c r="U33" s="30" t="s">
        <v>614</v>
      </c>
      <c r="Y33" s="30" t="s">
        <v>615</v>
      </c>
      <c r="Z33" s="30" t="s">
        <v>616</v>
      </c>
      <c r="AA33" s="68"/>
      <c r="AF33" s="28"/>
      <c r="AK33" s="47" t="str">
        <f t="shared" si="7"/>
        <v>f</v>
      </c>
    </row>
    <row r="34" spans="1:37" ht="13.5" customHeight="1" x14ac:dyDescent="0.15">
      <c r="A34" s="12"/>
      <c r="B34" s="12"/>
      <c r="F34" s="17" t="s">
        <v>617</v>
      </c>
      <c r="G34" s="16"/>
      <c r="H34" s="12" t="str">
        <f t="shared" si="1"/>
        <v/>
      </c>
      <c r="I34" s="12" t="str">
        <f t="shared" si="5"/>
        <v/>
      </c>
      <c r="K34" s="12"/>
      <c r="L34" s="12"/>
      <c r="O34" s="12"/>
      <c r="P34" s="12"/>
      <c r="Q34" s="18"/>
      <c r="T34" s="12"/>
      <c r="U34" s="30" t="s">
        <v>618</v>
      </c>
      <c r="Y34" s="30" t="s">
        <v>619</v>
      </c>
      <c r="Z34" s="30" t="s">
        <v>620</v>
      </c>
      <c r="AF34" s="28"/>
      <c r="AK34" s="47" t="str">
        <f t="shared" si="7"/>
        <v>g</v>
      </c>
    </row>
    <row r="35" spans="1:37" ht="13.5" customHeight="1" x14ac:dyDescent="0.15">
      <c r="A35" s="12"/>
      <c r="B35" s="12"/>
      <c r="F35" s="17" t="s">
        <v>621</v>
      </c>
      <c r="G35" s="16"/>
      <c r="H35" s="12" t="str">
        <f t="shared" si="1"/>
        <v/>
      </c>
      <c r="I35" s="12" t="str">
        <f t="shared" si="5"/>
        <v/>
      </c>
      <c r="K35" s="12"/>
      <c r="L35" s="12"/>
      <c r="O35" s="12"/>
      <c r="P35" s="12"/>
      <c r="Q35" s="18"/>
      <c r="T35" s="12"/>
      <c r="U35" s="30" t="s">
        <v>622</v>
      </c>
      <c r="Y35" s="30" t="s">
        <v>623</v>
      </c>
      <c r="Z35" s="30" t="s">
        <v>624</v>
      </c>
      <c r="AF35" s="28"/>
      <c r="AK35" s="47" t="str">
        <f t="shared" si="7"/>
        <v>h</v>
      </c>
    </row>
    <row r="36" spans="1:37" ht="13.5" customHeight="1" x14ac:dyDescent="0.15">
      <c r="A36" s="12"/>
      <c r="B36" s="12"/>
      <c r="F36" s="17" t="s">
        <v>625</v>
      </c>
      <c r="G36" s="16" t="s">
        <v>171</v>
      </c>
      <c r="H36" s="12" t="str">
        <f t="shared" si="1"/>
        <v>東日本大震災復興特別会計</v>
      </c>
      <c r="I36" s="12" t="str">
        <f t="shared" si="5"/>
        <v>東日本大震災復興特別会計</v>
      </c>
      <c r="K36" s="12"/>
      <c r="L36" s="12"/>
      <c r="O36" s="12"/>
      <c r="P36" s="12"/>
      <c r="Q36" s="18"/>
      <c r="T36" s="12"/>
      <c r="Y36" s="30" t="s">
        <v>626</v>
      </c>
      <c r="Z36" s="30" t="s">
        <v>627</v>
      </c>
      <c r="AF36" s="28"/>
      <c r="AK36" s="47"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628</v>
      </c>
      <c r="Z37" s="30" t="s">
        <v>629</v>
      </c>
      <c r="AF37" s="28"/>
      <c r="AK37" s="47" t="str">
        <f t="shared" si="7"/>
        <v>j</v>
      </c>
    </row>
    <row r="38" spans="1:37" x14ac:dyDescent="0.15">
      <c r="A38" s="12"/>
      <c r="B38" s="12"/>
      <c r="F38" s="12"/>
      <c r="G38" s="18"/>
      <c r="K38" s="12"/>
      <c r="L38" s="12"/>
      <c r="O38" s="12"/>
      <c r="P38" s="12"/>
      <c r="Q38" s="18"/>
      <c r="T38" s="12"/>
      <c r="Y38" s="30" t="s">
        <v>630</v>
      </c>
      <c r="Z38" s="30" t="s">
        <v>631</v>
      </c>
      <c r="AF38" s="28"/>
      <c r="AK38" s="47" t="str">
        <f t="shared" si="7"/>
        <v>k</v>
      </c>
    </row>
    <row r="39" spans="1:37" x14ac:dyDescent="0.15">
      <c r="A39" s="12"/>
      <c r="B39" s="12"/>
      <c r="F39" s="12" t="str">
        <f>I37</f>
        <v>東日本大震災復興特別会計</v>
      </c>
      <c r="G39" s="18"/>
      <c r="K39" s="12"/>
      <c r="L39" s="12"/>
      <c r="O39" s="12"/>
      <c r="P39" s="12"/>
      <c r="Q39" s="18"/>
      <c r="T39" s="12"/>
      <c r="U39" s="30" t="s">
        <v>632</v>
      </c>
      <c r="Y39" s="30" t="s">
        <v>633</v>
      </c>
      <c r="Z39" s="30" t="s">
        <v>634</v>
      </c>
      <c r="AF39" s="28"/>
      <c r="AK39" s="47" t="str">
        <f t="shared" si="7"/>
        <v>l</v>
      </c>
    </row>
    <row r="40" spans="1:37" x14ac:dyDescent="0.15">
      <c r="A40" s="12"/>
      <c r="B40" s="12"/>
      <c r="F40" s="12"/>
      <c r="G40" s="18"/>
      <c r="K40" s="12"/>
      <c r="L40" s="12"/>
      <c r="O40" s="12"/>
      <c r="P40" s="12"/>
      <c r="Q40" s="18"/>
      <c r="T40" s="12"/>
      <c r="U40" s="30"/>
      <c r="Y40" s="30" t="s">
        <v>635</v>
      </c>
      <c r="Z40" s="30" t="s">
        <v>636</v>
      </c>
      <c r="AF40" s="28"/>
      <c r="AK40" s="47" t="str">
        <f t="shared" si="7"/>
        <v>m</v>
      </c>
    </row>
    <row r="41" spans="1:37" x14ac:dyDescent="0.15">
      <c r="A41" s="12"/>
      <c r="B41" s="12"/>
      <c r="F41" s="12"/>
      <c r="G41" s="18"/>
      <c r="K41" s="12"/>
      <c r="L41" s="12"/>
      <c r="O41" s="12"/>
      <c r="P41" s="12"/>
      <c r="Q41" s="18"/>
      <c r="T41" s="12"/>
      <c r="U41" s="30" t="s">
        <v>637</v>
      </c>
      <c r="Y41" s="30" t="s">
        <v>638</v>
      </c>
      <c r="Z41" s="30" t="s">
        <v>639</v>
      </c>
      <c r="AF41" s="28"/>
      <c r="AK41" s="47" t="str">
        <f t="shared" si="7"/>
        <v>n</v>
      </c>
    </row>
    <row r="42" spans="1:37" x14ac:dyDescent="0.15">
      <c r="A42" s="12"/>
      <c r="B42" s="12"/>
      <c r="F42" s="12"/>
      <c r="G42" s="18"/>
      <c r="K42" s="12"/>
      <c r="L42" s="12"/>
      <c r="O42" s="12"/>
      <c r="P42" s="12"/>
      <c r="Q42" s="18"/>
      <c r="T42" s="12"/>
      <c r="U42" s="30" t="s">
        <v>640</v>
      </c>
      <c r="Y42" s="30" t="s">
        <v>641</v>
      </c>
      <c r="Z42" s="30" t="s">
        <v>642</v>
      </c>
      <c r="AF42" s="28"/>
      <c r="AK42" s="47" t="str">
        <f t="shared" si="7"/>
        <v>o</v>
      </c>
    </row>
    <row r="43" spans="1:37" x14ac:dyDescent="0.15">
      <c r="A43" s="12"/>
      <c r="B43" s="12"/>
      <c r="F43" s="12"/>
      <c r="G43" s="18"/>
      <c r="K43" s="12"/>
      <c r="L43" s="12"/>
      <c r="O43" s="12"/>
      <c r="P43" s="12"/>
      <c r="Q43" s="18"/>
      <c r="T43" s="12"/>
      <c r="Y43" s="30" t="s">
        <v>643</v>
      </c>
      <c r="Z43" s="30" t="s">
        <v>644</v>
      </c>
      <c r="AF43" s="28"/>
      <c r="AK43" s="47" t="str">
        <f t="shared" si="7"/>
        <v>p</v>
      </c>
    </row>
    <row r="44" spans="1:37" x14ac:dyDescent="0.15">
      <c r="A44" s="12"/>
      <c r="B44" s="12"/>
      <c r="F44" s="12"/>
      <c r="G44" s="18"/>
      <c r="K44" s="12"/>
      <c r="L44" s="12"/>
      <c r="O44" s="12"/>
      <c r="P44" s="12"/>
      <c r="Q44" s="18"/>
      <c r="T44" s="12"/>
      <c r="Y44" s="30" t="s">
        <v>645</v>
      </c>
      <c r="Z44" s="30" t="s">
        <v>646</v>
      </c>
      <c r="AF44" s="28"/>
      <c r="AK44" s="47" t="str">
        <f t="shared" si="7"/>
        <v>q</v>
      </c>
    </row>
    <row r="45" spans="1:37" x14ac:dyDescent="0.15">
      <c r="A45" s="12"/>
      <c r="B45" s="12"/>
      <c r="F45" s="12"/>
      <c r="G45" s="18"/>
      <c r="K45" s="12"/>
      <c r="L45" s="12"/>
      <c r="O45" s="12"/>
      <c r="P45" s="12"/>
      <c r="Q45" s="18"/>
      <c r="T45" s="12"/>
      <c r="U45" s="27" t="s">
        <v>337</v>
      </c>
      <c r="Y45" s="30" t="s">
        <v>647</v>
      </c>
      <c r="Z45" s="30" t="s">
        <v>648</v>
      </c>
      <c r="AF45" s="28"/>
      <c r="AK45" s="47" t="str">
        <f t="shared" si="7"/>
        <v>r</v>
      </c>
    </row>
    <row r="46" spans="1:37" x14ac:dyDescent="0.15">
      <c r="A46" s="12"/>
      <c r="B46" s="12"/>
      <c r="F46" s="12"/>
      <c r="G46" s="18"/>
      <c r="K46" s="12"/>
      <c r="L46" s="12"/>
      <c r="O46" s="12"/>
      <c r="P46" s="12"/>
      <c r="Q46" s="18"/>
      <c r="T46" s="12"/>
      <c r="U46" s="82" t="s">
        <v>649</v>
      </c>
      <c r="Y46" s="30" t="s">
        <v>650</v>
      </c>
      <c r="Z46" s="30" t="s">
        <v>651</v>
      </c>
      <c r="AF46" s="28"/>
      <c r="AK46" s="47" t="str">
        <f t="shared" si="7"/>
        <v>s</v>
      </c>
    </row>
    <row r="47" spans="1:37" x14ac:dyDescent="0.15">
      <c r="A47" s="12"/>
      <c r="B47" s="12"/>
      <c r="F47" s="12"/>
      <c r="G47" s="18"/>
      <c r="K47" s="12"/>
      <c r="L47" s="12"/>
      <c r="O47" s="12"/>
      <c r="P47" s="12"/>
      <c r="Q47" s="18"/>
      <c r="T47" s="12"/>
      <c r="Y47" s="30" t="s">
        <v>652</v>
      </c>
      <c r="Z47" s="30" t="s">
        <v>653</v>
      </c>
      <c r="AF47" s="28"/>
      <c r="AK47" s="47" t="str">
        <f t="shared" si="7"/>
        <v>t</v>
      </c>
    </row>
    <row r="48" spans="1:37" x14ac:dyDescent="0.15">
      <c r="A48" s="12"/>
      <c r="B48" s="12"/>
      <c r="F48" s="12"/>
      <c r="G48" s="18"/>
      <c r="K48" s="12"/>
      <c r="L48" s="12"/>
      <c r="O48" s="12"/>
      <c r="P48" s="12"/>
      <c r="Q48" s="18"/>
      <c r="T48" s="12"/>
      <c r="U48" s="82">
        <v>2021</v>
      </c>
      <c r="Y48" s="30" t="s">
        <v>654</v>
      </c>
      <c r="Z48" s="30" t="s">
        <v>655</v>
      </c>
      <c r="AF48" s="28"/>
      <c r="AK48" s="47" t="str">
        <f t="shared" si="7"/>
        <v>u</v>
      </c>
    </row>
    <row r="49" spans="1:37" x14ac:dyDescent="0.15">
      <c r="A49" s="12"/>
      <c r="B49" s="12"/>
      <c r="F49" s="12"/>
      <c r="G49" s="18"/>
      <c r="K49" s="12"/>
      <c r="L49" s="12"/>
      <c r="O49" s="12"/>
      <c r="P49" s="12"/>
      <c r="Q49" s="18"/>
      <c r="T49" s="12"/>
      <c r="U49" s="82">
        <v>2022</v>
      </c>
      <c r="Y49" s="30" t="s">
        <v>656</v>
      </c>
      <c r="Z49" s="30" t="s">
        <v>657</v>
      </c>
      <c r="AF49" s="28"/>
      <c r="AK49" s="47" t="str">
        <f t="shared" si="7"/>
        <v>v</v>
      </c>
    </row>
    <row r="50" spans="1:37" x14ac:dyDescent="0.15">
      <c r="A50" s="12"/>
      <c r="B50" s="12"/>
      <c r="F50" s="12"/>
      <c r="G50" s="18"/>
      <c r="K50" s="12"/>
      <c r="L50" s="12"/>
      <c r="O50" s="12"/>
      <c r="P50" s="12"/>
      <c r="Q50" s="18"/>
      <c r="T50" s="12"/>
      <c r="U50" s="82">
        <v>2023</v>
      </c>
      <c r="Y50" s="30" t="s">
        <v>658</v>
      </c>
      <c r="Z50" s="30" t="s">
        <v>659</v>
      </c>
      <c r="AF50" s="28"/>
    </row>
    <row r="51" spans="1:37" x14ac:dyDescent="0.15">
      <c r="A51" s="12"/>
      <c r="B51" s="12"/>
      <c r="F51" s="12"/>
      <c r="G51" s="18"/>
      <c r="K51" s="12"/>
      <c r="L51" s="12"/>
      <c r="O51" s="12"/>
      <c r="P51" s="12"/>
      <c r="Q51" s="18"/>
      <c r="T51" s="12"/>
      <c r="U51" s="82">
        <v>2024</v>
      </c>
      <c r="Y51" s="30" t="s">
        <v>660</v>
      </c>
      <c r="Z51" s="30" t="s">
        <v>661</v>
      </c>
      <c r="AF51" s="28"/>
    </row>
    <row r="52" spans="1:37" x14ac:dyDescent="0.15">
      <c r="A52" s="12"/>
      <c r="B52" s="12"/>
      <c r="F52" s="12"/>
      <c r="G52" s="18"/>
      <c r="K52" s="12"/>
      <c r="L52" s="12"/>
      <c r="O52" s="12"/>
      <c r="P52" s="12"/>
      <c r="Q52" s="18"/>
      <c r="T52" s="12"/>
      <c r="U52" s="82">
        <v>2025</v>
      </c>
      <c r="Y52" s="30" t="s">
        <v>662</v>
      </c>
      <c r="Z52" s="30" t="s">
        <v>663</v>
      </c>
      <c r="AF52" s="28"/>
    </row>
    <row r="53" spans="1:37" x14ac:dyDescent="0.15">
      <c r="A53" s="12"/>
      <c r="B53" s="12"/>
      <c r="F53" s="12"/>
      <c r="G53" s="18"/>
      <c r="K53" s="12"/>
      <c r="L53" s="12"/>
      <c r="O53" s="12"/>
      <c r="P53" s="12"/>
      <c r="Q53" s="18"/>
      <c r="T53" s="12"/>
      <c r="U53" s="82">
        <v>2026</v>
      </c>
      <c r="Y53" s="30" t="s">
        <v>664</v>
      </c>
      <c r="Z53" s="30" t="s">
        <v>665</v>
      </c>
      <c r="AF53" s="28"/>
    </row>
    <row r="54" spans="1:37" x14ac:dyDescent="0.15">
      <c r="A54" s="12"/>
      <c r="B54" s="12"/>
      <c r="F54" s="12"/>
      <c r="G54" s="18"/>
      <c r="K54" s="12"/>
      <c r="L54" s="12"/>
      <c r="O54" s="12"/>
      <c r="P54" s="12"/>
      <c r="Q54" s="18"/>
      <c r="T54" s="12"/>
      <c r="Y54" s="30" t="s">
        <v>666</v>
      </c>
      <c r="Z54" s="30" t="s">
        <v>667</v>
      </c>
      <c r="AF54" s="28"/>
    </row>
    <row r="55" spans="1:37" x14ac:dyDescent="0.15">
      <c r="A55" s="12"/>
      <c r="B55" s="12"/>
      <c r="F55" s="12"/>
      <c r="G55" s="18"/>
      <c r="K55" s="12"/>
      <c r="L55" s="12"/>
      <c r="O55" s="12"/>
      <c r="P55" s="12"/>
      <c r="Q55" s="18"/>
      <c r="T55" s="12"/>
      <c r="Y55" s="30" t="s">
        <v>668</v>
      </c>
      <c r="Z55" s="30" t="s">
        <v>669</v>
      </c>
      <c r="AF55" s="28"/>
    </row>
    <row r="56" spans="1:37" x14ac:dyDescent="0.15">
      <c r="A56" s="12"/>
      <c r="B56" s="12"/>
      <c r="F56" s="12"/>
      <c r="G56" s="18"/>
      <c r="K56" s="12"/>
      <c r="L56" s="12"/>
      <c r="O56" s="12"/>
      <c r="P56" s="12"/>
      <c r="Q56" s="18"/>
      <c r="T56" s="12"/>
      <c r="U56" s="82">
        <v>20</v>
      </c>
      <c r="Y56" s="30" t="s">
        <v>670</v>
      </c>
      <c r="Z56" s="30" t="s">
        <v>671</v>
      </c>
      <c r="AF56" s="28"/>
    </row>
    <row r="57" spans="1:37" x14ac:dyDescent="0.15">
      <c r="A57" s="12"/>
      <c r="B57" s="12"/>
      <c r="F57" s="12"/>
      <c r="G57" s="18"/>
      <c r="K57" s="12"/>
      <c r="L57" s="12"/>
      <c r="O57" s="12"/>
      <c r="P57" s="12"/>
      <c r="Q57" s="18"/>
      <c r="T57" s="12"/>
      <c r="U57" s="30" t="s">
        <v>672</v>
      </c>
      <c r="Y57" s="30" t="s">
        <v>673</v>
      </c>
      <c r="Z57" s="30" t="s">
        <v>674</v>
      </c>
      <c r="AF57" s="28"/>
    </row>
    <row r="58" spans="1:37" x14ac:dyDescent="0.15">
      <c r="A58" s="12"/>
      <c r="B58" s="12"/>
      <c r="F58" s="12"/>
      <c r="G58" s="18"/>
      <c r="K58" s="12"/>
      <c r="L58" s="12"/>
      <c r="O58" s="12"/>
      <c r="P58" s="12"/>
      <c r="Q58" s="18"/>
      <c r="T58" s="12"/>
      <c r="U58" s="30" t="s">
        <v>362</v>
      </c>
      <c r="Y58" s="30" t="s">
        <v>675</v>
      </c>
      <c r="Z58" s="30" t="s">
        <v>676</v>
      </c>
      <c r="AF58" s="28"/>
    </row>
    <row r="59" spans="1:37" x14ac:dyDescent="0.15">
      <c r="A59" s="12"/>
      <c r="B59" s="12"/>
      <c r="F59" s="12"/>
      <c r="G59" s="18"/>
      <c r="K59" s="12"/>
      <c r="L59" s="12"/>
      <c r="O59" s="12"/>
      <c r="P59" s="12"/>
      <c r="Q59" s="18"/>
      <c r="T59" s="12"/>
      <c r="Y59" s="30" t="s">
        <v>677</v>
      </c>
      <c r="Z59" s="30" t="s">
        <v>678</v>
      </c>
      <c r="AF59" s="28"/>
    </row>
    <row r="60" spans="1:37" x14ac:dyDescent="0.15">
      <c r="A60" s="12"/>
      <c r="B60" s="12"/>
      <c r="F60" s="12"/>
      <c r="G60" s="18"/>
      <c r="K60" s="12"/>
      <c r="L60" s="12"/>
      <c r="O60" s="12"/>
      <c r="P60" s="12"/>
      <c r="Q60" s="18"/>
      <c r="T60" s="12"/>
      <c r="Y60" s="30" t="s">
        <v>679</v>
      </c>
      <c r="Z60" s="30" t="s">
        <v>680</v>
      </c>
      <c r="AF60" s="28"/>
    </row>
    <row r="61" spans="1:37" x14ac:dyDescent="0.15">
      <c r="A61" s="12"/>
      <c r="B61" s="12"/>
      <c r="F61" s="12"/>
      <c r="G61" s="18"/>
      <c r="K61" s="12"/>
      <c r="L61" s="12"/>
      <c r="O61" s="12"/>
      <c r="P61" s="12"/>
      <c r="Q61" s="18"/>
      <c r="T61" s="12"/>
      <c r="Y61" s="30" t="s">
        <v>681</v>
      </c>
      <c r="Z61" s="30" t="s">
        <v>682</v>
      </c>
      <c r="AF61" s="28"/>
    </row>
    <row r="62" spans="1:37" x14ac:dyDescent="0.15">
      <c r="A62" s="12"/>
      <c r="B62" s="12"/>
      <c r="F62" s="12"/>
      <c r="G62" s="18"/>
      <c r="K62" s="12"/>
      <c r="L62" s="12"/>
      <c r="O62" s="12"/>
      <c r="P62" s="12"/>
      <c r="Q62" s="18"/>
      <c r="T62" s="12"/>
      <c r="Y62" s="30" t="s">
        <v>683</v>
      </c>
      <c r="Z62" s="30" t="s">
        <v>684</v>
      </c>
      <c r="AF62" s="28"/>
    </row>
    <row r="63" spans="1:37" x14ac:dyDescent="0.15">
      <c r="A63" s="12"/>
      <c r="B63" s="12"/>
      <c r="F63" s="12"/>
      <c r="G63" s="18"/>
      <c r="K63" s="12"/>
      <c r="L63" s="12"/>
      <c r="O63" s="12"/>
      <c r="P63" s="12"/>
      <c r="Q63" s="18"/>
      <c r="T63" s="12"/>
      <c r="Y63" s="30" t="s">
        <v>685</v>
      </c>
      <c r="Z63" s="30" t="s">
        <v>686</v>
      </c>
      <c r="AF63" s="28"/>
    </row>
    <row r="64" spans="1:37" x14ac:dyDescent="0.15">
      <c r="A64" s="12"/>
      <c r="B64" s="12"/>
      <c r="F64" s="12"/>
      <c r="G64" s="18"/>
      <c r="K64" s="12"/>
      <c r="L64" s="12"/>
      <c r="O64" s="12"/>
      <c r="P64" s="12"/>
      <c r="Q64" s="18"/>
      <c r="T64" s="12"/>
      <c r="Y64" s="30" t="s">
        <v>687</v>
      </c>
      <c r="Z64" s="30" t="s">
        <v>688</v>
      </c>
      <c r="AF64" s="28"/>
    </row>
    <row r="65" spans="1:32" x14ac:dyDescent="0.15">
      <c r="A65" s="12"/>
      <c r="B65" s="12"/>
      <c r="F65" s="12"/>
      <c r="G65" s="18"/>
      <c r="K65" s="12"/>
      <c r="L65" s="12"/>
      <c r="O65" s="12"/>
      <c r="P65" s="12"/>
      <c r="Q65" s="18"/>
      <c r="T65" s="12"/>
      <c r="Y65" s="30" t="s">
        <v>689</v>
      </c>
      <c r="Z65" s="30" t="s">
        <v>690</v>
      </c>
      <c r="AF65" s="28"/>
    </row>
    <row r="66" spans="1:32" x14ac:dyDescent="0.15">
      <c r="A66" s="12"/>
      <c r="B66" s="12"/>
      <c r="F66" s="12"/>
      <c r="G66" s="18"/>
      <c r="K66" s="12"/>
      <c r="L66" s="12"/>
      <c r="O66" s="12"/>
      <c r="P66" s="12"/>
      <c r="Q66" s="18"/>
      <c r="T66" s="12"/>
      <c r="Y66" s="30" t="s">
        <v>691</v>
      </c>
      <c r="Z66" s="30" t="s">
        <v>692</v>
      </c>
      <c r="AF66" s="28"/>
    </row>
    <row r="67" spans="1:32" x14ac:dyDescent="0.15">
      <c r="A67" s="12"/>
      <c r="B67" s="12"/>
      <c r="F67" s="12"/>
      <c r="G67" s="18"/>
      <c r="K67" s="12"/>
      <c r="L67" s="12"/>
      <c r="O67" s="12"/>
      <c r="P67" s="12"/>
      <c r="Q67" s="18"/>
      <c r="T67" s="12"/>
      <c r="Y67" s="30" t="s">
        <v>693</v>
      </c>
      <c r="Z67" s="30" t="s">
        <v>694</v>
      </c>
      <c r="AF67" s="28"/>
    </row>
    <row r="68" spans="1:32" x14ac:dyDescent="0.15">
      <c r="A68" s="12"/>
      <c r="B68" s="12"/>
      <c r="F68" s="12"/>
      <c r="G68" s="18"/>
      <c r="K68" s="12"/>
      <c r="L68" s="12"/>
      <c r="O68" s="12"/>
      <c r="P68" s="12"/>
      <c r="Q68" s="18"/>
      <c r="T68" s="12"/>
      <c r="Y68" s="30" t="s">
        <v>695</v>
      </c>
      <c r="Z68" s="30" t="s">
        <v>696</v>
      </c>
      <c r="AF68" s="28"/>
    </row>
    <row r="69" spans="1:32" x14ac:dyDescent="0.15">
      <c r="A69" s="12"/>
      <c r="B69" s="12"/>
      <c r="F69" s="12"/>
      <c r="G69" s="18"/>
      <c r="K69" s="12"/>
      <c r="L69" s="12"/>
      <c r="O69" s="12"/>
      <c r="P69" s="12"/>
      <c r="Q69" s="18"/>
      <c r="T69" s="12"/>
      <c r="Y69" s="30" t="s">
        <v>697</v>
      </c>
      <c r="Z69" s="30" t="s">
        <v>698</v>
      </c>
      <c r="AF69" s="28"/>
    </row>
    <row r="70" spans="1:32" x14ac:dyDescent="0.15">
      <c r="A70" s="12"/>
      <c r="B70" s="12"/>
      <c r="Y70" s="30" t="s">
        <v>699</v>
      </c>
      <c r="Z70" s="30" t="s">
        <v>700</v>
      </c>
    </row>
    <row r="71" spans="1:32" x14ac:dyDescent="0.15">
      <c r="Y71" s="30" t="s">
        <v>701</v>
      </c>
      <c r="Z71" s="30" t="s">
        <v>702</v>
      </c>
    </row>
    <row r="72" spans="1:32" x14ac:dyDescent="0.15">
      <c r="Y72" s="30" t="s">
        <v>703</v>
      </c>
      <c r="Z72" s="30" t="s">
        <v>704</v>
      </c>
    </row>
    <row r="73" spans="1:32" x14ac:dyDescent="0.15">
      <c r="Y73" s="30" t="s">
        <v>705</v>
      </c>
      <c r="Z73" s="30" t="s">
        <v>706</v>
      </c>
    </row>
    <row r="74" spans="1:32" x14ac:dyDescent="0.15">
      <c r="Y74" s="30" t="s">
        <v>707</v>
      </c>
      <c r="Z74" s="30" t="s">
        <v>708</v>
      </c>
    </row>
    <row r="75" spans="1:32" x14ac:dyDescent="0.15">
      <c r="Y75" s="30" t="s">
        <v>709</v>
      </c>
      <c r="Z75" s="30" t="s">
        <v>710</v>
      </c>
    </row>
    <row r="76" spans="1:32" x14ac:dyDescent="0.15">
      <c r="Y76" s="30" t="s">
        <v>711</v>
      </c>
      <c r="Z76" s="30" t="s">
        <v>712</v>
      </c>
    </row>
    <row r="77" spans="1:32" x14ac:dyDescent="0.15">
      <c r="Y77" s="30" t="s">
        <v>713</v>
      </c>
      <c r="Z77" s="30" t="s">
        <v>714</v>
      </c>
    </row>
    <row r="78" spans="1:32" x14ac:dyDescent="0.15">
      <c r="Y78" s="30" t="s">
        <v>715</v>
      </c>
      <c r="Z78" s="30" t="s">
        <v>716</v>
      </c>
    </row>
    <row r="79" spans="1:32" x14ac:dyDescent="0.15">
      <c r="Y79" s="30" t="s">
        <v>717</v>
      </c>
      <c r="Z79" s="30" t="s">
        <v>718</v>
      </c>
    </row>
    <row r="80" spans="1:32" x14ac:dyDescent="0.15">
      <c r="Y80" s="30" t="s">
        <v>719</v>
      </c>
      <c r="Z80" s="30" t="s">
        <v>720</v>
      </c>
    </row>
    <row r="81" spans="25:26" x14ac:dyDescent="0.15">
      <c r="Y81" s="30" t="s">
        <v>721</v>
      </c>
      <c r="Z81" s="30" t="s">
        <v>722</v>
      </c>
    </row>
    <row r="82" spans="25:26" x14ac:dyDescent="0.15">
      <c r="Y82" s="30" t="s">
        <v>723</v>
      </c>
      <c r="Z82" s="30" t="s">
        <v>724</v>
      </c>
    </row>
    <row r="83" spans="25:26" x14ac:dyDescent="0.15">
      <c r="Y83" s="30" t="s">
        <v>725</v>
      </c>
      <c r="Z83" s="30" t="s">
        <v>726</v>
      </c>
    </row>
    <row r="84" spans="25:26" x14ac:dyDescent="0.15">
      <c r="Y84" s="30" t="s">
        <v>727</v>
      </c>
      <c r="Z84" s="30" t="s">
        <v>728</v>
      </c>
    </row>
    <row r="85" spans="25:26" x14ac:dyDescent="0.15">
      <c r="Y85" s="30" t="s">
        <v>729</v>
      </c>
      <c r="Z85" s="30" t="s">
        <v>730</v>
      </c>
    </row>
    <row r="86" spans="25:26" x14ac:dyDescent="0.15">
      <c r="Y86" s="30" t="s">
        <v>731</v>
      </c>
      <c r="Z86" s="30" t="s">
        <v>732</v>
      </c>
    </row>
    <row r="87" spans="25:26" x14ac:dyDescent="0.15">
      <c r="Y87" s="30" t="s">
        <v>733</v>
      </c>
      <c r="Z87" s="30" t="s">
        <v>734</v>
      </c>
    </row>
    <row r="88" spans="25:26" x14ac:dyDescent="0.15">
      <c r="Y88" s="30" t="s">
        <v>735</v>
      </c>
      <c r="Z88" s="30" t="s">
        <v>736</v>
      </c>
    </row>
    <row r="89" spans="25:26" x14ac:dyDescent="0.15">
      <c r="Y89" s="30" t="s">
        <v>737</v>
      </c>
      <c r="Z89" s="30" t="s">
        <v>738</v>
      </c>
    </row>
    <row r="90" spans="25:26" x14ac:dyDescent="0.15">
      <c r="Y90" s="30" t="s">
        <v>739</v>
      </c>
      <c r="Z90" s="30" t="s">
        <v>740</v>
      </c>
    </row>
    <row r="91" spans="25:26" x14ac:dyDescent="0.15">
      <c r="Y91" s="30" t="s">
        <v>741</v>
      </c>
      <c r="Z91" s="30" t="s">
        <v>742</v>
      </c>
    </row>
    <row r="92" spans="25:26" x14ac:dyDescent="0.15">
      <c r="Y92" s="30" t="s">
        <v>743</v>
      </c>
      <c r="Z92" s="30" t="s">
        <v>744</v>
      </c>
    </row>
    <row r="93" spans="25:26" x14ac:dyDescent="0.15">
      <c r="Y93" s="30" t="s">
        <v>745</v>
      </c>
      <c r="Z93" s="30" t="s">
        <v>746</v>
      </c>
    </row>
    <row r="94" spans="25:26" x14ac:dyDescent="0.15">
      <c r="Y94" s="30" t="s">
        <v>747</v>
      </c>
      <c r="Z94" s="30" t="s">
        <v>748</v>
      </c>
    </row>
    <row r="95" spans="25:26" x14ac:dyDescent="0.15">
      <c r="Y95" s="30" t="s">
        <v>749</v>
      </c>
      <c r="Z95" s="30" t="s">
        <v>750</v>
      </c>
    </row>
    <row r="96" spans="25:26" x14ac:dyDescent="0.15">
      <c r="Y96" s="30" t="s">
        <v>751</v>
      </c>
      <c r="Z96" s="30" t="s">
        <v>353</v>
      </c>
    </row>
    <row r="97" spans="25:26" x14ac:dyDescent="0.15">
      <c r="Y97" s="30" t="s">
        <v>752</v>
      </c>
      <c r="Z97" s="30" t="s">
        <v>367</v>
      </c>
    </row>
    <row r="98" spans="25:26" x14ac:dyDescent="0.15">
      <c r="Y98" s="30" t="s">
        <v>60</v>
      </c>
      <c r="Z98" s="30" t="s">
        <v>381</v>
      </c>
    </row>
    <row r="99" spans="25:26" x14ac:dyDescent="0.15">
      <c r="Y99" s="30" t="s">
        <v>753</v>
      </c>
      <c r="Z99" s="30" t="s">
        <v>393</v>
      </c>
    </row>
    <row r="100" spans="25:26" x14ac:dyDescent="0.15">
      <c r="Y100" s="30" t="s">
        <v>754</v>
      </c>
      <c r="Z100" s="30" t="s">
        <v>406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0" zoomScaleNormal="75" zoomScaleSheetLayoutView="80" zoomScalePageLayoutView="70" workbookViewId="0">
      <selection activeCell="G14" sqref="G14:AX15"/>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78</v>
      </c>
      <c r="B2" s="469"/>
      <c r="C2" s="469"/>
      <c r="D2" s="469"/>
      <c r="E2" s="469"/>
      <c r="F2" s="470"/>
      <c r="G2" s="342" t="s">
        <v>79</v>
      </c>
      <c r="H2" s="343"/>
      <c r="I2" s="343"/>
      <c r="J2" s="343"/>
      <c r="K2" s="343"/>
      <c r="L2" s="343"/>
      <c r="M2" s="343"/>
      <c r="N2" s="343"/>
      <c r="O2" s="344"/>
      <c r="P2" s="346" t="s">
        <v>80</v>
      </c>
      <c r="Q2" s="343"/>
      <c r="R2" s="343"/>
      <c r="S2" s="343"/>
      <c r="T2" s="343"/>
      <c r="U2" s="343"/>
      <c r="V2" s="343"/>
      <c r="W2" s="343"/>
      <c r="X2" s="344"/>
      <c r="Y2" s="918"/>
      <c r="Z2" s="817"/>
      <c r="AA2" s="818"/>
      <c r="AB2" s="919" t="s">
        <v>59</v>
      </c>
      <c r="AC2" s="920"/>
      <c r="AD2" s="921"/>
      <c r="AE2" s="923" t="s">
        <v>755</v>
      </c>
      <c r="AF2" s="923"/>
      <c r="AG2" s="923"/>
      <c r="AH2" s="864"/>
      <c r="AI2" s="923" t="s">
        <v>752</v>
      </c>
      <c r="AJ2" s="923"/>
      <c r="AK2" s="923"/>
      <c r="AL2" s="864"/>
      <c r="AM2" s="923" t="s">
        <v>60</v>
      </c>
      <c r="AN2" s="923"/>
      <c r="AO2" s="923"/>
      <c r="AP2" s="864"/>
      <c r="AQ2" s="489" t="s">
        <v>81</v>
      </c>
      <c r="AR2" s="490"/>
      <c r="AS2" s="490"/>
      <c r="AT2" s="491"/>
      <c r="AU2" s="492" t="s">
        <v>82</v>
      </c>
      <c r="AV2" s="492"/>
      <c r="AW2" s="492"/>
      <c r="AX2" s="493"/>
      <c r="AY2" s="31">
        <f>COUNTA($G$4)</f>
        <v>1</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v>7</v>
      </c>
      <c r="AR3" s="435"/>
      <c r="AS3" s="433" t="s">
        <v>83</v>
      </c>
      <c r="AT3" s="434"/>
      <c r="AU3" s="435">
        <v>12</v>
      </c>
      <c r="AV3" s="435"/>
      <c r="AW3" s="327" t="s">
        <v>84</v>
      </c>
      <c r="AX3" s="332"/>
      <c r="AY3" s="31">
        <f t="shared" ref="AY3:AY8" si="0">$AY$2</f>
        <v>1</v>
      </c>
    </row>
    <row r="4" spans="1:51" ht="22.5" customHeight="1" x14ac:dyDescent="0.15">
      <c r="A4" s="471"/>
      <c r="B4" s="469"/>
      <c r="C4" s="469"/>
      <c r="D4" s="469"/>
      <c r="E4" s="469"/>
      <c r="F4" s="470"/>
      <c r="G4" s="376" t="s">
        <v>756</v>
      </c>
      <c r="H4" s="900"/>
      <c r="I4" s="900"/>
      <c r="J4" s="900"/>
      <c r="K4" s="900"/>
      <c r="L4" s="900"/>
      <c r="M4" s="900"/>
      <c r="N4" s="900"/>
      <c r="O4" s="901"/>
      <c r="P4" s="143" t="s">
        <v>757</v>
      </c>
      <c r="Q4" s="364"/>
      <c r="R4" s="364"/>
      <c r="S4" s="364"/>
      <c r="T4" s="364"/>
      <c r="U4" s="364"/>
      <c r="V4" s="364"/>
      <c r="W4" s="364"/>
      <c r="X4" s="365"/>
      <c r="Y4" s="914" t="s">
        <v>87</v>
      </c>
      <c r="Z4" s="915"/>
      <c r="AA4" s="916"/>
      <c r="AB4" s="389" t="s">
        <v>88</v>
      </c>
      <c r="AC4" s="372"/>
      <c r="AD4" s="372"/>
      <c r="AE4" s="390">
        <v>48</v>
      </c>
      <c r="AF4" s="374"/>
      <c r="AG4" s="374"/>
      <c r="AH4" s="374"/>
      <c r="AI4" s="390">
        <v>44</v>
      </c>
      <c r="AJ4" s="374"/>
      <c r="AK4" s="374"/>
      <c r="AL4" s="374"/>
      <c r="AM4" s="390">
        <v>6</v>
      </c>
      <c r="AN4" s="374"/>
      <c r="AO4" s="374"/>
      <c r="AP4" s="374"/>
      <c r="AQ4" s="392" t="s">
        <v>20</v>
      </c>
      <c r="AR4" s="393"/>
      <c r="AS4" s="393"/>
      <c r="AT4" s="394"/>
      <c r="AU4" s="374" t="s">
        <v>20</v>
      </c>
      <c r="AV4" s="374"/>
      <c r="AW4" s="374"/>
      <c r="AX4" s="375"/>
      <c r="AY4" s="31">
        <f t="shared" si="0"/>
        <v>1</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89</v>
      </c>
      <c r="Z5" s="911"/>
      <c r="AA5" s="912"/>
      <c r="AB5" s="446" t="s">
        <v>88</v>
      </c>
      <c r="AC5" s="917"/>
      <c r="AD5" s="917"/>
      <c r="AE5" s="390" t="s">
        <v>20</v>
      </c>
      <c r="AF5" s="374"/>
      <c r="AG5" s="374"/>
      <c r="AH5" s="374"/>
      <c r="AI5" s="390" t="s">
        <v>20</v>
      </c>
      <c r="AJ5" s="374"/>
      <c r="AK5" s="374"/>
      <c r="AL5" s="374"/>
      <c r="AM5" s="390" t="s">
        <v>20</v>
      </c>
      <c r="AN5" s="374"/>
      <c r="AO5" s="374"/>
      <c r="AP5" s="374"/>
      <c r="AQ5" s="392">
        <v>235</v>
      </c>
      <c r="AR5" s="393"/>
      <c r="AS5" s="393"/>
      <c r="AT5" s="394"/>
      <c r="AU5" s="374">
        <v>530</v>
      </c>
      <c r="AV5" s="374"/>
      <c r="AW5" s="374"/>
      <c r="AX5" s="375"/>
      <c r="AY5" s="31">
        <f t="shared" si="0"/>
        <v>1</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90</v>
      </c>
      <c r="Z6" s="911"/>
      <c r="AA6" s="912"/>
      <c r="AB6" s="553" t="s">
        <v>91</v>
      </c>
      <c r="AC6" s="913"/>
      <c r="AD6" s="913"/>
      <c r="AE6" s="390" t="s">
        <v>20</v>
      </c>
      <c r="AF6" s="374"/>
      <c r="AG6" s="374"/>
      <c r="AH6" s="374"/>
      <c r="AI6" s="390" t="s">
        <v>20</v>
      </c>
      <c r="AJ6" s="374"/>
      <c r="AK6" s="374"/>
      <c r="AL6" s="374"/>
      <c r="AM6" s="390" t="s">
        <v>20</v>
      </c>
      <c r="AN6" s="374"/>
      <c r="AO6" s="374"/>
      <c r="AP6" s="374"/>
      <c r="AQ6" s="392" t="s">
        <v>20</v>
      </c>
      <c r="AR6" s="393"/>
      <c r="AS6" s="393"/>
      <c r="AT6" s="394"/>
      <c r="AU6" s="374" t="s">
        <v>20</v>
      </c>
      <c r="AV6" s="374"/>
      <c r="AW6" s="374"/>
      <c r="AX6" s="375"/>
      <c r="AY6" s="31">
        <f t="shared" si="0"/>
        <v>1</v>
      </c>
    </row>
    <row r="7" spans="1:51" customFormat="1" ht="23.25" customHeight="1" x14ac:dyDescent="0.15">
      <c r="A7" s="888" t="s">
        <v>92</v>
      </c>
      <c r="B7" s="889"/>
      <c r="C7" s="889"/>
      <c r="D7" s="889"/>
      <c r="E7" s="889"/>
      <c r="F7" s="890"/>
      <c r="G7" s="376" t="s">
        <v>758</v>
      </c>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1</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1</v>
      </c>
    </row>
    <row r="9" spans="1:51" ht="18.75" customHeight="1" x14ac:dyDescent="0.15">
      <c r="A9" s="468" t="s">
        <v>78</v>
      </c>
      <c r="B9" s="469"/>
      <c r="C9" s="469"/>
      <c r="D9" s="469"/>
      <c r="E9" s="469"/>
      <c r="F9" s="470"/>
      <c r="G9" s="342" t="s">
        <v>79</v>
      </c>
      <c r="H9" s="343"/>
      <c r="I9" s="343"/>
      <c r="J9" s="343"/>
      <c r="K9" s="343"/>
      <c r="L9" s="343"/>
      <c r="M9" s="343"/>
      <c r="N9" s="343"/>
      <c r="O9" s="344"/>
      <c r="P9" s="346" t="s">
        <v>80</v>
      </c>
      <c r="Q9" s="343"/>
      <c r="R9" s="343"/>
      <c r="S9" s="343"/>
      <c r="T9" s="343"/>
      <c r="U9" s="343"/>
      <c r="V9" s="343"/>
      <c r="W9" s="343"/>
      <c r="X9" s="344"/>
      <c r="Y9" s="918"/>
      <c r="Z9" s="817"/>
      <c r="AA9" s="818"/>
      <c r="AB9" s="919" t="s">
        <v>59</v>
      </c>
      <c r="AC9" s="920"/>
      <c r="AD9" s="921"/>
      <c r="AE9" s="923" t="s">
        <v>755</v>
      </c>
      <c r="AF9" s="923"/>
      <c r="AG9" s="923"/>
      <c r="AH9" s="864"/>
      <c r="AI9" s="923" t="s">
        <v>752</v>
      </c>
      <c r="AJ9" s="923"/>
      <c r="AK9" s="923"/>
      <c r="AL9" s="864"/>
      <c r="AM9" s="923" t="s">
        <v>60</v>
      </c>
      <c r="AN9" s="923"/>
      <c r="AO9" s="923"/>
      <c r="AP9" s="864"/>
      <c r="AQ9" s="489" t="s">
        <v>81</v>
      </c>
      <c r="AR9" s="490"/>
      <c r="AS9" s="490"/>
      <c r="AT9" s="491"/>
      <c r="AU9" s="492" t="s">
        <v>82</v>
      </c>
      <c r="AV9" s="492"/>
      <c r="AW9" s="492"/>
      <c r="AX9" s="493"/>
      <c r="AY9" s="31">
        <f>COUNTA($G$11)</f>
        <v>1</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v>7</v>
      </c>
      <c r="AR10" s="435"/>
      <c r="AS10" s="433" t="s">
        <v>83</v>
      </c>
      <c r="AT10" s="434"/>
      <c r="AU10" s="435">
        <v>12</v>
      </c>
      <c r="AV10" s="435"/>
      <c r="AW10" s="327" t="s">
        <v>84</v>
      </c>
      <c r="AX10" s="332"/>
      <c r="AY10" s="31">
        <f t="shared" ref="AY10:AY15" si="1">$AY$9</f>
        <v>1</v>
      </c>
    </row>
    <row r="11" spans="1:51" ht="22.5" customHeight="1" x14ac:dyDescent="0.15">
      <c r="A11" s="471"/>
      <c r="B11" s="469"/>
      <c r="C11" s="469"/>
      <c r="D11" s="469"/>
      <c r="E11" s="469"/>
      <c r="F11" s="470"/>
      <c r="G11" s="376" t="s">
        <v>759</v>
      </c>
      <c r="H11" s="900"/>
      <c r="I11" s="900"/>
      <c r="J11" s="900"/>
      <c r="K11" s="900"/>
      <c r="L11" s="900"/>
      <c r="M11" s="900"/>
      <c r="N11" s="900"/>
      <c r="O11" s="901"/>
      <c r="P11" s="143" t="s">
        <v>760</v>
      </c>
      <c r="Q11" s="364"/>
      <c r="R11" s="364"/>
      <c r="S11" s="364"/>
      <c r="T11" s="364"/>
      <c r="U11" s="364"/>
      <c r="V11" s="364"/>
      <c r="W11" s="364"/>
      <c r="X11" s="365"/>
      <c r="Y11" s="914" t="s">
        <v>87</v>
      </c>
      <c r="Z11" s="915"/>
      <c r="AA11" s="916"/>
      <c r="AB11" s="389" t="s">
        <v>761</v>
      </c>
      <c r="AC11" s="372"/>
      <c r="AD11" s="372"/>
      <c r="AE11" s="390">
        <v>7.6</v>
      </c>
      <c r="AF11" s="374"/>
      <c r="AG11" s="374"/>
      <c r="AH11" s="374"/>
      <c r="AI11" s="390">
        <v>7</v>
      </c>
      <c r="AJ11" s="374"/>
      <c r="AK11" s="374"/>
      <c r="AL11" s="374"/>
      <c r="AM11" s="390">
        <v>1</v>
      </c>
      <c r="AN11" s="374"/>
      <c r="AO11" s="374"/>
      <c r="AP11" s="374"/>
      <c r="AQ11" s="392" t="s">
        <v>20</v>
      </c>
      <c r="AR11" s="393"/>
      <c r="AS11" s="393"/>
      <c r="AT11" s="394"/>
      <c r="AU11" s="374" t="s">
        <v>20</v>
      </c>
      <c r="AV11" s="374"/>
      <c r="AW11" s="374"/>
      <c r="AX11" s="375"/>
      <c r="AY11" s="31">
        <f t="shared" si="1"/>
        <v>1</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89</v>
      </c>
      <c r="Z12" s="911"/>
      <c r="AA12" s="912"/>
      <c r="AB12" s="446" t="s">
        <v>761</v>
      </c>
      <c r="AC12" s="917"/>
      <c r="AD12" s="917"/>
      <c r="AE12" s="390" t="s">
        <v>20</v>
      </c>
      <c r="AF12" s="374"/>
      <c r="AG12" s="374"/>
      <c r="AH12" s="374"/>
      <c r="AI12" s="390" t="s">
        <v>20</v>
      </c>
      <c r="AJ12" s="374"/>
      <c r="AK12" s="374"/>
      <c r="AL12" s="374"/>
      <c r="AM12" s="390" t="s">
        <v>20</v>
      </c>
      <c r="AN12" s="374"/>
      <c r="AO12" s="374"/>
      <c r="AP12" s="374"/>
      <c r="AQ12" s="392">
        <v>38</v>
      </c>
      <c r="AR12" s="393"/>
      <c r="AS12" s="393"/>
      <c r="AT12" s="394"/>
      <c r="AU12" s="374">
        <v>85</v>
      </c>
      <c r="AV12" s="374"/>
      <c r="AW12" s="374"/>
      <c r="AX12" s="375"/>
      <c r="AY12" s="31">
        <f t="shared" si="1"/>
        <v>1</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90</v>
      </c>
      <c r="Z13" s="911"/>
      <c r="AA13" s="912"/>
      <c r="AB13" s="553" t="s">
        <v>91</v>
      </c>
      <c r="AC13" s="913"/>
      <c r="AD13" s="913"/>
      <c r="AE13" s="390" t="s">
        <v>20</v>
      </c>
      <c r="AF13" s="374"/>
      <c r="AG13" s="374"/>
      <c r="AH13" s="374"/>
      <c r="AI13" s="390" t="s">
        <v>20</v>
      </c>
      <c r="AJ13" s="374"/>
      <c r="AK13" s="374"/>
      <c r="AL13" s="374"/>
      <c r="AM13" s="390" t="s">
        <v>20</v>
      </c>
      <c r="AN13" s="374"/>
      <c r="AO13" s="374"/>
      <c r="AP13" s="374"/>
      <c r="AQ13" s="392" t="s">
        <v>20</v>
      </c>
      <c r="AR13" s="393"/>
      <c r="AS13" s="393"/>
      <c r="AT13" s="394"/>
      <c r="AU13" s="374" t="s">
        <v>20</v>
      </c>
      <c r="AV13" s="374"/>
      <c r="AW13" s="374"/>
      <c r="AX13" s="375"/>
      <c r="AY13" s="31">
        <f t="shared" si="1"/>
        <v>1</v>
      </c>
    </row>
    <row r="14" spans="1:51" customFormat="1" ht="23.25" customHeight="1" x14ac:dyDescent="0.15">
      <c r="A14" s="888" t="s">
        <v>92</v>
      </c>
      <c r="B14" s="889"/>
      <c r="C14" s="889"/>
      <c r="D14" s="889"/>
      <c r="E14" s="889"/>
      <c r="F14" s="890"/>
      <c r="G14" s="376" t="s">
        <v>762</v>
      </c>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1</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1</v>
      </c>
    </row>
    <row r="16" spans="1:51" ht="18.75" customHeight="1" x14ac:dyDescent="0.15">
      <c r="A16" s="468" t="s">
        <v>78</v>
      </c>
      <c r="B16" s="469"/>
      <c r="C16" s="469"/>
      <c r="D16" s="469"/>
      <c r="E16" s="469"/>
      <c r="F16" s="470"/>
      <c r="G16" s="342" t="s">
        <v>79</v>
      </c>
      <c r="H16" s="343"/>
      <c r="I16" s="343"/>
      <c r="J16" s="343"/>
      <c r="K16" s="343"/>
      <c r="L16" s="343"/>
      <c r="M16" s="343"/>
      <c r="N16" s="343"/>
      <c r="O16" s="344"/>
      <c r="P16" s="346" t="s">
        <v>80</v>
      </c>
      <c r="Q16" s="343"/>
      <c r="R16" s="343"/>
      <c r="S16" s="343"/>
      <c r="T16" s="343"/>
      <c r="U16" s="343"/>
      <c r="V16" s="343"/>
      <c r="W16" s="343"/>
      <c r="X16" s="344"/>
      <c r="Y16" s="918"/>
      <c r="Z16" s="817"/>
      <c r="AA16" s="818"/>
      <c r="AB16" s="919" t="s">
        <v>59</v>
      </c>
      <c r="AC16" s="920"/>
      <c r="AD16" s="921"/>
      <c r="AE16" s="923" t="s">
        <v>755</v>
      </c>
      <c r="AF16" s="923"/>
      <c r="AG16" s="923"/>
      <c r="AH16" s="864"/>
      <c r="AI16" s="923" t="s">
        <v>752</v>
      </c>
      <c r="AJ16" s="923"/>
      <c r="AK16" s="923"/>
      <c r="AL16" s="864"/>
      <c r="AM16" s="923" t="s">
        <v>60</v>
      </c>
      <c r="AN16" s="923"/>
      <c r="AO16" s="923"/>
      <c r="AP16" s="864"/>
      <c r="AQ16" s="489" t="s">
        <v>81</v>
      </c>
      <c r="AR16" s="490"/>
      <c r="AS16" s="490"/>
      <c r="AT16" s="491"/>
      <c r="AU16" s="492" t="s">
        <v>82</v>
      </c>
      <c r="AV16" s="492"/>
      <c r="AW16" s="492"/>
      <c r="AX16" s="493"/>
      <c r="AY16" s="31">
        <f>COUNTA($G$18)</f>
        <v>1</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v>7</v>
      </c>
      <c r="AR17" s="435"/>
      <c r="AS17" s="433" t="s">
        <v>83</v>
      </c>
      <c r="AT17" s="434"/>
      <c r="AU17" s="435">
        <v>12</v>
      </c>
      <c r="AV17" s="435"/>
      <c r="AW17" s="327" t="s">
        <v>84</v>
      </c>
      <c r="AX17" s="332"/>
      <c r="AY17" s="31">
        <f t="shared" ref="AY17:AY22" si="2">$AY$16</f>
        <v>1</v>
      </c>
    </row>
    <row r="18" spans="1:51" ht="22.5" customHeight="1" x14ac:dyDescent="0.15">
      <c r="A18" s="471"/>
      <c r="B18" s="469"/>
      <c r="C18" s="469"/>
      <c r="D18" s="469"/>
      <c r="E18" s="469"/>
      <c r="F18" s="470"/>
      <c r="G18" s="376" t="s">
        <v>763</v>
      </c>
      <c r="H18" s="900"/>
      <c r="I18" s="900"/>
      <c r="J18" s="900"/>
      <c r="K18" s="900"/>
      <c r="L18" s="900"/>
      <c r="M18" s="900"/>
      <c r="N18" s="900"/>
      <c r="O18" s="901"/>
      <c r="P18" s="143" t="s">
        <v>764</v>
      </c>
      <c r="Q18" s="364"/>
      <c r="R18" s="364"/>
      <c r="S18" s="364"/>
      <c r="T18" s="364"/>
      <c r="U18" s="364"/>
      <c r="V18" s="364"/>
      <c r="W18" s="364"/>
      <c r="X18" s="365"/>
      <c r="Y18" s="914" t="s">
        <v>87</v>
      </c>
      <c r="Z18" s="915"/>
      <c r="AA18" s="916"/>
      <c r="AB18" s="389" t="s">
        <v>88</v>
      </c>
      <c r="AC18" s="372"/>
      <c r="AD18" s="372"/>
      <c r="AE18" s="390" t="s">
        <v>20</v>
      </c>
      <c r="AF18" s="374"/>
      <c r="AG18" s="374"/>
      <c r="AH18" s="374"/>
      <c r="AI18" s="390">
        <v>88</v>
      </c>
      <c r="AJ18" s="374"/>
      <c r="AK18" s="374"/>
      <c r="AL18" s="374"/>
      <c r="AM18" s="390">
        <v>53</v>
      </c>
      <c r="AN18" s="374"/>
      <c r="AO18" s="374"/>
      <c r="AP18" s="374"/>
      <c r="AQ18" s="392" t="s">
        <v>20</v>
      </c>
      <c r="AR18" s="393"/>
      <c r="AS18" s="393"/>
      <c r="AT18" s="394"/>
      <c r="AU18" s="374" t="s">
        <v>20</v>
      </c>
      <c r="AV18" s="374"/>
      <c r="AW18" s="374"/>
      <c r="AX18" s="375"/>
      <c r="AY18" s="31">
        <f t="shared" si="2"/>
        <v>1</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89</v>
      </c>
      <c r="Z19" s="911"/>
      <c r="AA19" s="912"/>
      <c r="AB19" s="446" t="s">
        <v>88</v>
      </c>
      <c r="AC19" s="917"/>
      <c r="AD19" s="917"/>
      <c r="AE19" s="390" t="s">
        <v>20</v>
      </c>
      <c r="AF19" s="374"/>
      <c r="AG19" s="374"/>
      <c r="AH19" s="374"/>
      <c r="AI19" s="390" t="s">
        <v>20</v>
      </c>
      <c r="AJ19" s="374"/>
      <c r="AK19" s="374"/>
      <c r="AL19" s="374"/>
      <c r="AM19" s="390" t="s">
        <v>20</v>
      </c>
      <c r="AN19" s="374"/>
      <c r="AO19" s="374"/>
      <c r="AP19" s="374"/>
      <c r="AQ19" s="392">
        <v>311</v>
      </c>
      <c r="AR19" s="393"/>
      <c r="AS19" s="393"/>
      <c r="AT19" s="394"/>
      <c r="AU19" s="374">
        <v>700</v>
      </c>
      <c r="AV19" s="374"/>
      <c r="AW19" s="374"/>
      <c r="AX19" s="375"/>
      <c r="AY19" s="31">
        <f t="shared" si="2"/>
        <v>1</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90</v>
      </c>
      <c r="Z20" s="911"/>
      <c r="AA20" s="912"/>
      <c r="AB20" s="553" t="s">
        <v>91</v>
      </c>
      <c r="AC20" s="913"/>
      <c r="AD20" s="913"/>
      <c r="AE20" s="390" t="s">
        <v>20</v>
      </c>
      <c r="AF20" s="374"/>
      <c r="AG20" s="374"/>
      <c r="AH20" s="374"/>
      <c r="AI20" s="390" t="s">
        <v>20</v>
      </c>
      <c r="AJ20" s="374"/>
      <c r="AK20" s="374"/>
      <c r="AL20" s="374"/>
      <c r="AM20" s="390" t="s">
        <v>20</v>
      </c>
      <c r="AN20" s="374"/>
      <c r="AO20" s="374"/>
      <c r="AP20" s="374"/>
      <c r="AQ20" s="392" t="s">
        <v>20</v>
      </c>
      <c r="AR20" s="393"/>
      <c r="AS20" s="393"/>
      <c r="AT20" s="394"/>
      <c r="AU20" s="374" t="s">
        <v>20</v>
      </c>
      <c r="AV20" s="374"/>
      <c r="AW20" s="374"/>
      <c r="AX20" s="375"/>
      <c r="AY20" s="31">
        <f t="shared" si="2"/>
        <v>1</v>
      </c>
    </row>
    <row r="21" spans="1:51" customFormat="1" ht="23.25" customHeight="1" x14ac:dyDescent="0.15">
      <c r="A21" s="888" t="s">
        <v>92</v>
      </c>
      <c r="B21" s="889"/>
      <c r="C21" s="889"/>
      <c r="D21" s="889"/>
      <c r="E21" s="889"/>
      <c r="F21" s="890"/>
      <c r="G21" s="376" t="s">
        <v>765</v>
      </c>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1</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1</v>
      </c>
    </row>
    <row r="23" spans="1:51" ht="18.75" customHeight="1" x14ac:dyDescent="0.15">
      <c r="A23" s="468" t="s">
        <v>78</v>
      </c>
      <c r="B23" s="469"/>
      <c r="C23" s="469"/>
      <c r="D23" s="469"/>
      <c r="E23" s="469"/>
      <c r="F23" s="470"/>
      <c r="G23" s="342" t="s">
        <v>79</v>
      </c>
      <c r="H23" s="343"/>
      <c r="I23" s="343"/>
      <c r="J23" s="343"/>
      <c r="K23" s="343"/>
      <c r="L23" s="343"/>
      <c r="M23" s="343"/>
      <c r="N23" s="343"/>
      <c r="O23" s="344"/>
      <c r="P23" s="346" t="s">
        <v>80</v>
      </c>
      <c r="Q23" s="343"/>
      <c r="R23" s="343"/>
      <c r="S23" s="343"/>
      <c r="T23" s="343"/>
      <c r="U23" s="343"/>
      <c r="V23" s="343"/>
      <c r="W23" s="343"/>
      <c r="X23" s="344"/>
      <c r="Y23" s="918"/>
      <c r="Z23" s="817"/>
      <c r="AA23" s="818"/>
      <c r="AB23" s="919" t="s">
        <v>59</v>
      </c>
      <c r="AC23" s="920"/>
      <c r="AD23" s="921"/>
      <c r="AE23" s="923" t="s">
        <v>755</v>
      </c>
      <c r="AF23" s="923"/>
      <c r="AG23" s="923"/>
      <c r="AH23" s="864"/>
      <c r="AI23" s="923" t="s">
        <v>752</v>
      </c>
      <c r="AJ23" s="923"/>
      <c r="AK23" s="923"/>
      <c r="AL23" s="864"/>
      <c r="AM23" s="923" t="s">
        <v>60</v>
      </c>
      <c r="AN23" s="923"/>
      <c r="AO23" s="923"/>
      <c r="AP23" s="864"/>
      <c r="AQ23" s="489" t="s">
        <v>81</v>
      </c>
      <c r="AR23" s="490"/>
      <c r="AS23" s="490"/>
      <c r="AT23" s="491"/>
      <c r="AU23" s="492" t="s">
        <v>82</v>
      </c>
      <c r="AV23" s="492"/>
      <c r="AW23" s="492"/>
      <c r="AX23" s="493"/>
      <c r="AY23" s="31">
        <f>COUNTA($G$25)</f>
        <v>1</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v>7</v>
      </c>
      <c r="AR24" s="435"/>
      <c r="AS24" s="433" t="s">
        <v>83</v>
      </c>
      <c r="AT24" s="434"/>
      <c r="AU24" s="435">
        <v>12</v>
      </c>
      <c r="AV24" s="435"/>
      <c r="AW24" s="327" t="s">
        <v>84</v>
      </c>
      <c r="AX24" s="332"/>
      <c r="AY24" s="31">
        <f t="shared" ref="AY24:AY29" si="3">$AY$23</f>
        <v>1</v>
      </c>
    </row>
    <row r="25" spans="1:51" ht="22.5" customHeight="1" x14ac:dyDescent="0.15">
      <c r="A25" s="471"/>
      <c r="B25" s="469"/>
      <c r="C25" s="469"/>
      <c r="D25" s="469"/>
      <c r="E25" s="469"/>
      <c r="F25" s="470"/>
      <c r="G25" s="376" t="s">
        <v>766</v>
      </c>
      <c r="H25" s="900"/>
      <c r="I25" s="900"/>
      <c r="J25" s="900"/>
      <c r="K25" s="900"/>
      <c r="L25" s="900"/>
      <c r="M25" s="900"/>
      <c r="N25" s="900"/>
      <c r="O25" s="901"/>
      <c r="P25" s="143" t="s">
        <v>760</v>
      </c>
      <c r="Q25" s="364"/>
      <c r="R25" s="364"/>
      <c r="S25" s="364"/>
      <c r="T25" s="364"/>
      <c r="U25" s="364"/>
      <c r="V25" s="364"/>
      <c r="W25" s="364"/>
      <c r="X25" s="365"/>
      <c r="Y25" s="914" t="s">
        <v>87</v>
      </c>
      <c r="Z25" s="915"/>
      <c r="AA25" s="916"/>
      <c r="AB25" s="389" t="s">
        <v>761</v>
      </c>
      <c r="AC25" s="372"/>
      <c r="AD25" s="372"/>
      <c r="AE25" s="390" t="s">
        <v>20</v>
      </c>
      <c r="AF25" s="374"/>
      <c r="AG25" s="374"/>
      <c r="AH25" s="374"/>
      <c r="AI25" s="390">
        <v>5.4</v>
      </c>
      <c r="AJ25" s="374"/>
      <c r="AK25" s="374"/>
      <c r="AL25" s="374"/>
      <c r="AM25" s="390">
        <v>3.3</v>
      </c>
      <c r="AN25" s="374"/>
      <c r="AO25" s="374"/>
      <c r="AP25" s="374"/>
      <c r="AQ25" s="392" t="s">
        <v>20</v>
      </c>
      <c r="AR25" s="393"/>
      <c r="AS25" s="393"/>
      <c r="AT25" s="394"/>
      <c r="AU25" s="374" t="s">
        <v>20</v>
      </c>
      <c r="AV25" s="374"/>
      <c r="AW25" s="374"/>
      <c r="AX25" s="375"/>
      <c r="AY25" s="31">
        <f t="shared" si="3"/>
        <v>1</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89</v>
      </c>
      <c r="Z26" s="911"/>
      <c r="AA26" s="912"/>
      <c r="AB26" s="446" t="s">
        <v>761</v>
      </c>
      <c r="AC26" s="917"/>
      <c r="AD26" s="917"/>
      <c r="AE26" s="390" t="s">
        <v>20</v>
      </c>
      <c r="AF26" s="374"/>
      <c r="AG26" s="374"/>
      <c r="AH26" s="374"/>
      <c r="AI26" s="390" t="s">
        <v>20</v>
      </c>
      <c r="AJ26" s="374"/>
      <c r="AK26" s="374"/>
      <c r="AL26" s="374"/>
      <c r="AM26" s="390" t="s">
        <v>20</v>
      </c>
      <c r="AN26" s="374"/>
      <c r="AO26" s="374"/>
      <c r="AP26" s="374"/>
      <c r="AQ26" s="392">
        <v>22</v>
      </c>
      <c r="AR26" s="393"/>
      <c r="AS26" s="393"/>
      <c r="AT26" s="394"/>
      <c r="AU26" s="374">
        <v>50</v>
      </c>
      <c r="AV26" s="374"/>
      <c r="AW26" s="374"/>
      <c r="AX26" s="375"/>
      <c r="AY26" s="31">
        <f t="shared" si="3"/>
        <v>1</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90</v>
      </c>
      <c r="Z27" s="911"/>
      <c r="AA27" s="912"/>
      <c r="AB27" s="553" t="s">
        <v>91</v>
      </c>
      <c r="AC27" s="913"/>
      <c r="AD27" s="913"/>
      <c r="AE27" s="390" t="s">
        <v>20</v>
      </c>
      <c r="AF27" s="374"/>
      <c r="AG27" s="374"/>
      <c r="AH27" s="374"/>
      <c r="AI27" s="390" t="s">
        <v>20</v>
      </c>
      <c r="AJ27" s="374"/>
      <c r="AK27" s="374"/>
      <c r="AL27" s="374"/>
      <c r="AM27" s="390" t="s">
        <v>20</v>
      </c>
      <c r="AN27" s="374"/>
      <c r="AO27" s="374"/>
      <c r="AP27" s="374"/>
      <c r="AQ27" s="392" t="s">
        <v>20</v>
      </c>
      <c r="AR27" s="393"/>
      <c r="AS27" s="393"/>
      <c r="AT27" s="394"/>
      <c r="AU27" s="374" t="s">
        <v>20</v>
      </c>
      <c r="AV27" s="374"/>
      <c r="AW27" s="374"/>
      <c r="AX27" s="375"/>
      <c r="AY27" s="31">
        <f t="shared" si="3"/>
        <v>1</v>
      </c>
    </row>
    <row r="28" spans="1:51" customFormat="1" ht="23.25" customHeight="1" x14ac:dyDescent="0.15">
      <c r="A28" s="888" t="s">
        <v>92</v>
      </c>
      <c r="B28" s="889"/>
      <c r="C28" s="889"/>
      <c r="D28" s="889"/>
      <c r="E28" s="889"/>
      <c r="F28" s="890"/>
      <c r="G28" s="376" t="s">
        <v>767</v>
      </c>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1</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1</v>
      </c>
    </row>
    <row r="30" spans="1:51" ht="18.75" customHeight="1" x14ac:dyDescent="0.15">
      <c r="A30" s="468" t="s">
        <v>78</v>
      </c>
      <c r="B30" s="469"/>
      <c r="C30" s="469"/>
      <c r="D30" s="469"/>
      <c r="E30" s="469"/>
      <c r="F30" s="470"/>
      <c r="G30" s="342" t="s">
        <v>79</v>
      </c>
      <c r="H30" s="343"/>
      <c r="I30" s="343"/>
      <c r="J30" s="343"/>
      <c r="K30" s="343"/>
      <c r="L30" s="343"/>
      <c r="M30" s="343"/>
      <c r="N30" s="343"/>
      <c r="O30" s="344"/>
      <c r="P30" s="346" t="s">
        <v>80</v>
      </c>
      <c r="Q30" s="343"/>
      <c r="R30" s="343"/>
      <c r="S30" s="343"/>
      <c r="T30" s="343"/>
      <c r="U30" s="343"/>
      <c r="V30" s="343"/>
      <c r="W30" s="343"/>
      <c r="X30" s="344"/>
      <c r="Y30" s="918"/>
      <c r="Z30" s="817"/>
      <c r="AA30" s="818"/>
      <c r="AB30" s="919" t="s">
        <v>59</v>
      </c>
      <c r="AC30" s="920"/>
      <c r="AD30" s="921"/>
      <c r="AE30" s="923" t="s">
        <v>755</v>
      </c>
      <c r="AF30" s="923"/>
      <c r="AG30" s="923"/>
      <c r="AH30" s="864"/>
      <c r="AI30" s="923" t="s">
        <v>752</v>
      </c>
      <c r="AJ30" s="923"/>
      <c r="AK30" s="923"/>
      <c r="AL30" s="864"/>
      <c r="AM30" s="923" t="s">
        <v>60</v>
      </c>
      <c r="AN30" s="923"/>
      <c r="AO30" s="923"/>
      <c r="AP30" s="864"/>
      <c r="AQ30" s="489" t="s">
        <v>81</v>
      </c>
      <c r="AR30" s="490"/>
      <c r="AS30" s="490"/>
      <c r="AT30" s="491"/>
      <c r="AU30" s="492" t="s">
        <v>82</v>
      </c>
      <c r="AV30" s="492"/>
      <c r="AW30" s="492"/>
      <c r="AX30" s="493"/>
      <c r="AY30" s="31">
        <f>COUNTA($G$32)</f>
        <v>1</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v>7</v>
      </c>
      <c r="AR31" s="435"/>
      <c r="AS31" s="433" t="s">
        <v>83</v>
      </c>
      <c r="AT31" s="434"/>
      <c r="AU31" s="435">
        <v>12</v>
      </c>
      <c r="AV31" s="435"/>
      <c r="AW31" s="327" t="s">
        <v>84</v>
      </c>
      <c r="AX31" s="332"/>
      <c r="AY31" s="31">
        <f t="shared" ref="AY31:AY36" si="4">$AY$30</f>
        <v>1</v>
      </c>
    </row>
    <row r="32" spans="1:51" ht="22.5" customHeight="1" x14ac:dyDescent="0.15">
      <c r="A32" s="471"/>
      <c r="B32" s="469"/>
      <c r="C32" s="469"/>
      <c r="D32" s="469"/>
      <c r="E32" s="469"/>
      <c r="F32" s="470"/>
      <c r="G32" s="376" t="s">
        <v>768</v>
      </c>
      <c r="H32" s="900"/>
      <c r="I32" s="900"/>
      <c r="J32" s="900"/>
      <c r="K32" s="900"/>
      <c r="L32" s="900"/>
      <c r="M32" s="900"/>
      <c r="N32" s="900"/>
      <c r="O32" s="901"/>
      <c r="P32" s="143" t="s">
        <v>769</v>
      </c>
      <c r="Q32" s="364"/>
      <c r="R32" s="364"/>
      <c r="S32" s="364"/>
      <c r="T32" s="364"/>
      <c r="U32" s="364"/>
      <c r="V32" s="364"/>
      <c r="W32" s="364"/>
      <c r="X32" s="365"/>
      <c r="Y32" s="914" t="s">
        <v>87</v>
      </c>
      <c r="Z32" s="915"/>
      <c r="AA32" s="916"/>
      <c r="AB32" s="389" t="s">
        <v>112</v>
      </c>
      <c r="AC32" s="372"/>
      <c r="AD32" s="372"/>
      <c r="AE32" s="390">
        <v>689</v>
      </c>
      <c r="AF32" s="374"/>
      <c r="AG32" s="374"/>
      <c r="AH32" s="374"/>
      <c r="AI32" s="390">
        <v>725</v>
      </c>
      <c r="AJ32" s="374"/>
      <c r="AK32" s="374"/>
      <c r="AL32" s="374"/>
      <c r="AM32" s="390">
        <v>739</v>
      </c>
      <c r="AN32" s="374"/>
      <c r="AO32" s="374"/>
      <c r="AP32" s="374"/>
      <c r="AQ32" s="392" t="s">
        <v>20</v>
      </c>
      <c r="AR32" s="393"/>
      <c r="AS32" s="393"/>
      <c r="AT32" s="394"/>
      <c r="AU32" s="374" t="s">
        <v>20</v>
      </c>
      <c r="AV32" s="374"/>
      <c r="AW32" s="374"/>
      <c r="AX32" s="375"/>
      <c r="AY32" s="31">
        <f t="shared" si="4"/>
        <v>1</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89</v>
      </c>
      <c r="Z33" s="911"/>
      <c r="AA33" s="912"/>
      <c r="AB33" s="446" t="s">
        <v>112</v>
      </c>
      <c r="AC33" s="917"/>
      <c r="AD33" s="917"/>
      <c r="AE33" s="390" t="s">
        <v>20</v>
      </c>
      <c r="AF33" s="374"/>
      <c r="AG33" s="374"/>
      <c r="AH33" s="374"/>
      <c r="AI33" s="390" t="s">
        <v>20</v>
      </c>
      <c r="AJ33" s="374"/>
      <c r="AK33" s="374"/>
      <c r="AL33" s="374"/>
      <c r="AM33" s="390" t="s">
        <v>20</v>
      </c>
      <c r="AN33" s="374"/>
      <c r="AO33" s="374"/>
      <c r="AP33" s="374"/>
      <c r="AQ33" s="392">
        <v>3911</v>
      </c>
      <c r="AR33" s="393"/>
      <c r="AS33" s="393"/>
      <c r="AT33" s="394"/>
      <c r="AU33" s="374">
        <v>8800</v>
      </c>
      <c r="AV33" s="374"/>
      <c r="AW33" s="374"/>
      <c r="AX33" s="375"/>
      <c r="AY33" s="31">
        <f t="shared" si="4"/>
        <v>1</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90</v>
      </c>
      <c r="Z34" s="911"/>
      <c r="AA34" s="912"/>
      <c r="AB34" s="553" t="s">
        <v>91</v>
      </c>
      <c r="AC34" s="913"/>
      <c r="AD34" s="913"/>
      <c r="AE34" s="390" t="s">
        <v>20</v>
      </c>
      <c r="AF34" s="374"/>
      <c r="AG34" s="374"/>
      <c r="AH34" s="374"/>
      <c r="AI34" s="390" t="s">
        <v>20</v>
      </c>
      <c r="AJ34" s="374"/>
      <c r="AK34" s="374"/>
      <c r="AL34" s="374"/>
      <c r="AM34" s="390" t="s">
        <v>20</v>
      </c>
      <c r="AN34" s="374"/>
      <c r="AO34" s="374"/>
      <c r="AP34" s="374"/>
      <c r="AQ34" s="392" t="s">
        <v>20</v>
      </c>
      <c r="AR34" s="393"/>
      <c r="AS34" s="393"/>
      <c r="AT34" s="394"/>
      <c r="AU34" s="374" t="s">
        <v>20</v>
      </c>
      <c r="AV34" s="374"/>
      <c r="AW34" s="374"/>
      <c r="AX34" s="375"/>
      <c r="AY34" s="31">
        <f t="shared" si="4"/>
        <v>1</v>
      </c>
    </row>
    <row r="35" spans="1:51" customFormat="1" ht="23.25" customHeight="1" x14ac:dyDescent="0.15">
      <c r="A35" s="888" t="s">
        <v>92</v>
      </c>
      <c r="B35" s="889"/>
      <c r="C35" s="889"/>
      <c r="D35" s="889"/>
      <c r="E35" s="889"/>
      <c r="F35" s="890"/>
      <c r="G35" s="376" t="s">
        <v>770</v>
      </c>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1</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1</v>
      </c>
    </row>
    <row r="37" spans="1:51" ht="18.75" customHeight="1" x14ac:dyDescent="0.15">
      <c r="A37" s="468" t="s">
        <v>78</v>
      </c>
      <c r="B37" s="469"/>
      <c r="C37" s="469"/>
      <c r="D37" s="469"/>
      <c r="E37" s="469"/>
      <c r="F37" s="470"/>
      <c r="G37" s="342" t="s">
        <v>79</v>
      </c>
      <c r="H37" s="343"/>
      <c r="I37" s="343"/>
      <c r="J37" s="343"/>
      <c r="K37" s="343"/>
      <c r="L37" s="343"/>
      <c r="M37" s="343"/>
      <c r="N37" s="343"/>
      <c r="O37" s="344"/>
      <c r="P37" s="346" t="s">
        <v>80</v>
      </c>
      <c r="Q37" s="343"/>
      <c r="R37" s="343"/>
      <c r="S37" s="343"/>
      <c r="T37" s="343"/>
      <c r="U37" s="343"/>
      <c r="V37" s="343"/>
      <c r="W37" s="343"/>
      <c r="X37" s="344"/>
      <c r="Y37" s="918"/>
      <c r="Z37" s="817"/>
      <c r="AA37" s="818"/>
      <c r="AB37" s="919" t="s">
        <v>59</v>
      </c>
      <c r="AC37" s="920"/>
      <c r="AD37" s="921"/>
      <c r="AE37" s="923" t="s">
        <v>755</v>
      </c>
      <c r="AF37" s="923"/>
      <c r="AG37" s="923"/>
      <c r="AH37" s="864"/>
      <c r="AI37" s="923" t="s">
        <v>752</v>
      </c>
      <c r="AJ37" s="923"/>
      <c r="AK37" s="923"/>
      <c r="AL37" s="864"/>
      <c r="AM37" s="923" t="s">
        <v>60</v>
      </c>
      <c r="AN37" s="923"/>
      <c r="AO37" s="923"/>
      <c r="AP37" s="864"/>
      <c r="AQ37" s="489" t="s">
        <v>81</v>
      </c>
      <c r="AR37" s="490"/>
      <c r="AS37" s="490"/>
      <c r="AT37" s="491"/>
      <c r="AU37" s="492" t="s">
        <v>82</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83</v>
      </c>
      <c r="AT38" s="434"/>
      <c r="AU38" s="435"/>
      <c r="AV38" s="435"/>
      <c r="AW38" s="327" t="s">
        <v>84</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87</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89</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90</v>
      </c>
      <c r="Z41" s="911"/>
      <c r="AA41" s="912"/>
      <c r="AB41" s="553" t="s">
        <v>91</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92</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78</v>
      </c>
      <c r="B44" s="469"/>
      <c r="C44" s="469"/>
      <c r="D44" s="469"/>
      <c r="E44" s="469"/>
      <c r="F44" s="470"/>
      <c r="G44" s="342" t="s">
        <v>79</v>
      </c>
      <c r="H44" s="343"/>
      <c r="I44" s="343"/>
      <c r="J44" s="343"/>
      <c r="K44" s="343"/>
      <c r="L44" s="343"/>
      <c r="M44" s="343"/>
      <c r="N44" s="343"/>
      <c r="O44" s="344"/>
      <c r="P44" s="346" t="s">
        <v>80</v>
      </c>
      <c r="Q44" s="343"/>
      <c r="R44" s="343"/>
      <c r="S44" s="343"/>
      <c r="T44" s="343"/>
      <c r="U44" s="343"/>
      <c r="V44" s="343"/>
      <c r="W44" s="343"/>
      <c r="X44" s="344"/>
      <c r="Y44" s="918"/>
      <c r="Z44" s="817"/>
      <c r="AA44" s="818"/>
      <c r="AB44" s="919" t="s">
        <v>59</v>
      </c>
      <c r="AC44" s="920"/>
      <c r="AD44" s="921"/>
      <c r="AE44" s="923" t="s">
        <v>755</v>
      </c>
      <c r="AF44" s="923"/>
      <c r="AG44" s="923"/>
      <c r="AH44" s="864"/>
      <c r="AI44" s="923" t="s">
        <v>752</v>
      </c>
      <c r="AJ44" s="923"/>
      <c r="AK44" s="923"/>
      <c r="AL44" s="864"/>
      <c r="AM44" s="923" t="s">
        <v>60</v>
      </c>
      <c r="AN44" s="923"/>
      <c r="AO44" s="923"/>
      <c r="AP44" s="864"/>
      <c r="AQ44" s="489" t="s">
        <v>81</v>
      </c>
      <c r="AR44" s="490"/>
      <c r="AS44" s="490"/>
      <c r="AT44" s="491"/>
      <c r="AU44" s="492" t="s">
        <v>82</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83</v>
      </c>
      <c r="AT45" s="434"/>
      <c r="AU45" s="435"/>
      <c r="AV45" s="435"/>
      <c r="AW45" s="327" t="s">
        <v>84</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87</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89</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90</v>
      </c>
      <c r="Z48" s="911"/>
      <c r="AA48" s="912"/>
      <c r="AB48" s="553" t="s">
        <v>91</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92</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78</v>
      </c>
      <c r="B51" s="469"/>
      <c r="C51" s="469"/>
      <c r="D51" s="469"/>
      <c r="E51" s="469"/>
      <c r="F51" s="470"/>
      <c r="G51" s="342" t="s">
        <v>79</v>
      </c>
      <c r="H51" s="343"/>
      <c r="I51" s="343"/>
      <c r="J51" s="343"/>
      <c r="K51" s="343"/>
      <c r="L51" s="343"/>
      <c r="M51" s="343"/>
      <c r="N51" s="343"/>
      <c r="O51" s="344"/>
      <c r="P51" s="346" t="s">
        <v>80</v>
      </c>
      <c r="Q51" s="343"/>
      <c r="R51" s="343"/>
      <c r="S51" s="343"/>
      <c r="T51" s="343"/>
      <c r="U51" s="343"/>
      <c r="V51" s="343"/>
      <c r="W51" s="343"/>
      <c r="X51" s="344"/>
      <c r="Y51" s="918"/>
      <c r="Z51" s="817"/>
      <c r="AA51" s="818"/>
      <c r="AB51" s="864" t="s">
        <v>59</v>
      </c>
      <c r="AC51" s="920"/>
      <c r="AD51" s="921"/>
      <c r="AE51" s="923" t="s">
        <v>755</v>
      </c>
      <c r="AF51" s="923"/>
      <c r="AG51" s="923"/>
      <c r="AH51" s="864"/>
      <c r="AI51" s="923" t="s">
        <v>752</v>
      </c>
      <c r="AJ51" s="923"/>
      <c r="AK51" s="923"/>
      <c r="AL51" s="864"/>
      <c r="AM51" s="923" t="s">
        <v>60</v>
      </c>
      <c r="AN51" s="923"/>
      <c r="AO51" s="923"/>
      <c r="AP51" s="864"/>
      <c r="AQ51" s="489" t="s">
        <v>81</v>
      </c>
      <c r="AR51" s="490"/>
      <c r="AS51" s="490"/>
      <c r="AT51" s="491"/>
      <c r="AU51" s="492" t="s">
        <v>82</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83</v>
      </c>
      <c r="AT52" s="434"/>
      <c r="AU52" s="435"/>
      <c r="AV52" s="435"/>
      <c r="AW52" s="327" t="s">
        <v>84</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87</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89</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90</v>
      </c>
      <c r="Z55" s="911"/>
      <c r="AA55" s="912"/>
      <c r="AB55" s="553" t="s">
        <v>91</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92</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78</v>
      </c>
      <c r="B58" s="469"/>
      <c r="C58" s="469"/>
      <c r="D58" s="469"/>
      <c r="E58" s="469"/>
      <c r="F58" s="470"/>
      <c r="G58" s="342" t="s">
        <v>79</v>
      </c>
      <c r="H58" s="343"/>
      <c r="I58" s="343"/>
      <c r="J58" s="343"/>
      <c r="K58" s="343"/>
      <c r="L58" s="343"/>
      <c r="M58" s="343"/>
      <c r="N58" s="343"/>
      <c r="O58" s="344"/>
      <c r="P58" s="346" t="s">
        <v>80</v>
      </c>
      <c r="Q58" s="343"/>
      <c r="R58" s="343"/>
      <c r="S58" s="343"/>
      <c r="T58" s="343"/>
      <c r="U58" s="343"/>
      <c r="V58" s="343"/>
      <c r="W58" s="343"/>
      <c r="X58" s="344"/>
      <c r="Y58" s="918"/>
      <c r="Z58" s="817"/>
      <c r="AA58" s="818"/>
      <c r="AB58" s="919" t="s">
        <v>59</v>
      </c>
      <c r="AC58" s="920"/>
      <c r="AD58" s="921"/>
      <c r="AE58" s="923" t="s">
        <v>755</v>
      </c>
      <c r="AF58" s="923"/>
      <c r="AG58" s="923"/>
      <c r="AH58" s="864"/>
      <c r="AI58" s="923" t="s">
        <v>752</v>
      </c>
      <c r="AJ58" s="923"/>
      <c r="AK58" s="923"/>
      <c r="AL58" s="864"/>
      <c r="AM58" s="923" t="s">
        <v>60</v>
      </c>
      <c r="AN58" s="923"/>
      <c r="AO58" s="923"/>
      <c r="AP58" s="864"/>
      <c r="AQ58" s="489" t="s">
        <v>81</v>
      </c>
      <c r="AR58" s="490"/>
      <c r="AS58" s="490"/>
      <c r="AT58" s="491"/>
      <c r="AU58" s="492" t="s">
        <v>82</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83</v>
      </c>
      <c r="AT59" s="434"/>
      <c r="AU59" s="435"/>
      <c r="AV59" s="435"/>
      <c r="AW59" s="327" t="s">
        <v>84</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87</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89</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90</v>
      </c>
      <c r="Z62" s="911"/>
      <c r="AA62" s="912"/>
      <c r="AB62" s="553" t="s">
        <v>91</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92</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78</v>
      </c>
      <c r="B65" s="469"/>
      <c r="C65" s="469"/>
      <c r="D65" s="469"/>
      <c r="E65" s="469"/>
      <c r="F65" s="470"/>
      <c r="G65" s="342" t="s">
        <v>79</v>
      </c>
      <c r="H65" s="343"/>
      <c r="I65" s="343"/>
      <c r="J65" s="343"/>
      <c r="K65" s="343"/>
      <c r="L65" s="343"/>
      <c r="M65" s="343"/>
      <c r="N65" s="343"/>
      <c r="O65" s="344"/>
      <c r="P65" s="346" t="s">
        <v>80</v>
      </c>
      <c r="Q65" s="343"/>
      <c r="R65" s="343"/>
      <c r="S65" s="343"/>
      <c r="T65" s="343"/>
      <c r="U65" s="343"/>
      <c r="V65" s="343"/>
      <c r="W65" s="343"/>
      <c r="X65" s="344"/>
      <c r="Y65" s="918"/>
      <c r="Z65" s="817"/>
      <c r="AA65" s="818"/>
      <c r="AB65" s="919" t="s">
        <v>59</v>
      </c>
      <c r="AC65" s="920"/>
      <c r="AD65" s="921"/>
      <c r="AE65" s="923" t="s">
        <v>755</v>
      </c>
      <c r="AF65" s="923"/>
      <c r="AG65" s="923"/>
      <c r="AH65" s="864"/>
      <c r="AI65" s="923" t="s">
        <v>752</v>
      </c>
      <c r="AJ65" s="923"/>
      <c r="AK65" s="923"/>
      <c r="AL65" s="864"/>
      <c r="AM65" s="923" t="s">
        <v>60</v>
      </c>
      <c r="AN65" s="923"/>
      <c r="AO65" s="923"/>
      <c r="AP65" s="864"/>
      <c r="AQ65" s="489" t="s">
        <v>81</v>
      </c>
      <c r="AR65" s="490"/>
      <c r="AS65" s="490"/>
      <c r="AT65" s="491"/>
      <c r="AU65" s="492" t="s">
        <v>82</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83</v>
      </c>
      <c r="AT66" s="434"/>
      <c r="AU66" s="435"/>
      <c r="AV66" s="435"/>
      <c r="AW66" s="327" t="s">
        <v>84</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87</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89</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90</v>
      </c>
      <c r="Z69" s="911"/>
      <c r="AA69" s="912"/>
      <c r="AB69" s="391" t="s">
        <v>91</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92</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E1" zoomScale="89" zoomScaleNormal="75" zoomScaleSheetLayoutView="70" zoomScalePageLayoutView="70" workbookViewId="0">
      <selection activeCell="L30" sqref="L30:X30"/>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771</v>
      </c>
      <c r="B2" s="943"/>
      <c r="C2" s="943"/>
      <c r="D2" s="943"/>
      <c r="E2" s="943"/>
      <c r="F2" s="944"/>
      <c r="G2" s="783" t="s">
        <v>772</v>
      </c>
      <c r="H2" s="784"/>
      <c r="I2" s="784"/>
      <c r="J2" s="784"/>
      <c r="K2" s="784"/>
      <c r="L2" s="784"/>
      <c r="M2" s="784"/>
      <c r="N2" s="784"/>
      <c r="O2" s="784"/>
      <c r="P2" s="784"/>
      <c r="Q2" s="784"/>
      <c r="R2" s="784"/>
      <c r="S2" s="784"/>
      <c r="T2" s="784"/>
      <c r="U2" s="784"/>
      <c r="V2" s="784"/>
      <c r="W2" s="784"/>
      <c r="X2" s="784"/>
      <c r="Y2" s="784"/>
      <c r="Z2" s="784"/>
      <c r="AA2" s="784"/>
      <c r="AB2" s="785"/>
      <c r="AC2" s="783" t="s">
        <v>773</v>
      </c>
      <c r="AD2" s="784"/>
      <c r="AE2" s="784"/>
      <c r="AF2" s="784"/>
      <c r="AG2" s="784"/>
      <c r="AH2" s="784"/>
      <c r="AI2" s="784"/>
      <c r="AJ2" s="784"/>
      <c r="AK2" s="784"/>
      <c r="AL2" s="784"/>
      <c r="AM2" s="784"/>
      <c r="AN2" s="784"/>
      <c r="AO2" s="784"/>
      <c r="AP2" s="784"/>
      <c r="AQ2" s="784"/>
      <c r="AR2" s="784"/>
      <c r="AS2" s="784"/>
      <c r="AT2" s="784"/>
      <c r="AU2" s="784"/>
      <c r="AV2" s="784"/>
      <c r="AW2" s="784"/>
      <c r="AX2" s="786"/>
      <c r="AY2">
        <f>COUNTA($G$4,$AC$4)</f>
        <v>2</v>
      </c>
    </row>
    <row r="3" spans="1:51" ht="24.75" customHeight="1" x14ac:dyDescent="0.15">
      <c r="A3" s="936"/>
      <c r="B3" s="937"/>
      <c r="C3" s="937"/>
      <c r="D3" s="937"/>
      <c r="E3" s="937"/>
      <c r="F3" s="938"/>
      <c r="G3" s="130" t="s">
        <v>244</v>
      </c>
      <c r="H3" s="787"/>
      <c r="I3" s="787"/>
      <c r="J3" s="787"/>
      <c r="K3" s="787"/>
      <c r="L3" s="788" t="s">
        <v>245</v>
      </c>
      <c r="M3" s="787"/>
      <c r="N3" s="787"/>
      <c r="O3" s="787"/>
      <c r="P3" s="787"/>
      <c r="Q3" s="787"/>
      <c r="R3" s="787"/>
      <c r="S3" s="787"/>
      <c r="T3" s="787"/>
      <c r="U3" s="787"/>
      <c r="V3" s="787"/>
      <c r="W3" s="787"/>
      <c r="X3" s="789"/>
      <c r="Y3" s="800" t="s">
        <v>246</v>
      </c>
      <c r="Z3" s="801"/>
      <c r="AA3" s="801"/>
      <c r="AB3" s="802"/>
      <c r="AC3" s="130" t="s">
        <v>244</v>
      </c>
      <c r="AD3" s="787"/>
      <c r="AE3" s="787"/>
      <c r="AF3" s="787"/>
      <c r="AG3" s="787"/>
      <c r="AH3" s="788" t="s">
        <v>245</v>
      </c>
      <c r="AI3" s="787"/>
      <c r="AJ3" s="787"/>
      <c r="AK3" s="787"/>
      <c r="AL3" s="787"/>
      <c r="AM3" s="787"/>
      <c r="AN3" s="787"/>
      <c r="AO3" s="787"/>
      <c r="AP3" s="787"/>
      <c r="AQ3" s="787"/>
      <c r="AR3" s="787"/>
      <c r="AS3" s="787"/>
      <c r="AT3" s="789"/>
      <c r="AU3" s="800" t="s">
        <v>246</v>
      </c>
      <c r="AV3" s="801"/>
      <c r="AW3" s="801"/>
      <c r="AX3" s="803"/>
      <c r="AY3" s="31">
        <f>$AY$2</f>
        <v>2</v>
      </c>
    </row>
    <row r="4" spans="1:51" ht="24.75" customHeight="1" x14ac:dyDescent="0.15">
      <c r="A4" s="936"/>
      <c r="B4" s="937"/>
      <c r="C4" s="937"/>
      <c r="D4" s="937"/>
      <c r="E4" s="937"/>
      <c r="F4" s="938"/>
      <c r="G4" s="804" t="s">
        <v>254</v>
      </c>
      <c r="H4" s="805"/>
      <c r="I4" s="805"/>
      <c r="J4" s="805"/>
      <c r="K4" s="806"/>
      <c r="L4" s="807" t="s">
        <v>774</v>
      </c>
      <c r="M4" s="808"/>
      <c r="N4" s="808"/>
      <c r="O4" s="808"/>
      <c r="P4" s="808"/>
      <c r="Q4" s="808"/>
      <c r="R4" s="808"/>
      <c r="S4" s="808"/>
      <c r="T4" s="808"/>
      <c r="U4" s="808"/>
      <c r="V4" s="808"/>
      <c r="W4" s="808"/>
      <c r="X4" s="809"/>
      <c r="Y4" s="810">
        <v>90</v>
      </c>
      <c r="Z4" s="811"/>
      <c r="AA4" s="811"/>
      <c r="AB4" s="812"/>
      <c r="AC4" s="804" t="s">
        <v>251</v>
      </c>
      <c r="AD4" s="805"/>
      <c r="AE4" s="805"/>
      <c r="AF4" s="805"/>
      <c r="AG4" s="806"/>
      <c r="AH4" s="807" t="s">
        <v>775</v>
      </c>
      <c r="AI4" s="808"/>
      <c r="AJ4" s="808"/>
      <c r="AK4" s="808"/>
      <c r="AL4" s="808"/>
      <c r="AM4" s="808"/>
      <c r="AN4" s="808"/>
      <c r="AO4" s="808"/>
      <c r="AP4" s="808"/>
      <c r="AQ4" s="808"/>
      <c r="AR4" s="808"/>
      <c r="AS4" s="808"/>
      <c r="AT4" s="809"/>
      <c r="AU4" s="810">
        <v>4</v>
      </c>
      <c r="AV4" s="811"/>
      <c r="AW4" s="811"/>
      <c r="AX4" s="813"/>
      <c r="AY4" s="31">
        <f t="shared" ref="AY4:AY14" si="0">$AY$2</f>
        <v>2</v>
      </c>
    </row>
    <row r="5" spans="1:51" ht="24.75" hidden="1"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2</v>
      </c>
    </row>
    <row r="6" spans="1:51" ht="24.75" hidden="1"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2</v>
      </c>
    </row>
    <row r="7" spans="1:51" ht="24.75" hidden="1"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2</v>
      </c>
    </row>
    <row r="8" spans="1:51" ht="24.75" hidden="1"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2</v>
      </c>
    </row>
    <row r="9" spans="1:51" ht="24.75" hidden="1"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2</v>
      </c>
    </row>
    <row r="10" spans="1:51" ht="24.75" hidden="1"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2</v>
      </c>
    </row>
    <row r="11" spans="1:51" ht="24.75" hidden="1"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2</v>
      </c>
    </row>
    <row r="12" spans="1:51" ht="24.75" hidden="1"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2</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2</v>
      </c>
    </row>
    <row r="14" spans="1:51" ht="24.75" customHeight="1" thickBot="1" x14ac:dyDescent="0.2">
      <c r="A14" s="936"/>
      <c r="B14" s="937"/>
      <c r="C14" s="937"/>
      <c r="D14" s="937"/>
      <c r="E14" s="937"/>
      <c r="F14" s="938"/>
      <c r="G14" s="814" t="s">
        <v>42</v>
      </c>
      <c r="H14" s="815"/>
      <c r="I14" s="815"/>
      <c r="J14" s="815"/>
      <c r="K14" s="815"/>
      <c r="L14" s="816"/>
      <c r="M14" s="817"/>
      <c r="N14" s="817"/>
      <c r="O14" s="817"/>
      <c r="P14" s="817"/>
      <c r="Q14" s="817"/>
      <c r="R14" s="817"/>
      <c r="S14" s="817"/>
      <c r="T14" s="817"/>
      <c r="U14" s="817"/>
      <c r="V14" s="817"/>
      <c r="W14" s="817"/>
      <c r="X14" s="818"/>
      <c r="Y14" s="819">
        <f>SUM(Y4:AB13)</f>
        <v>90</v>
      </c>
      <c r="Z14" s="820"/>
      <c r="AA14" s="820"/>
      <c r="AB14" s="821"/>
      <c r="AC14" s="814" t="s">
        <v>42</v>
      </c>
      <c r="AD14" s="815"/>
      <c r="AE14" s="815"/>
      <c r="AF14" s="815"/>
      <c r="AG14" s="815"/>
      <c r="AH14" s="816"/>
      <c r="AI14" s="817"/>
      <c r="AJ14" s="817"/>
      <c r="AK14" s="817"/>
      <c r="AL14" s="817"/>
      <c r="AM14" s="817"/>
      <c r="AN14" s="817"/>
      <c r="AO14" s="817"/>
      <c r="AP14" s="817"/>
      <c r="AQ14" s="817"/>
      <c r="AR14" s="817"/>
      <c r="AS14" s="817"/>
      <c r="AT14" s="818"/>
      <c r="AU14" s="819">
        <f>SUM(AU4:AX13)</f>
        <v>4</v>
      </c>
      <c r="AV14" s="820"/>
      <c r="AW14" s="820"/>
      <c r="AX14" s="822"/>
      <c r="AY14" s="31">
        <f t="shared" si="0"/>
        <v>2</v>
      </c>
    </row>
    <row r="15" spans="1:51" ht="30" customHeight="1" x14ac:dyDescent="0.15">
      <c r="A15" s="936"/>
      <c r="B15" s="937"/>
      <c r="C15" s="937"/>
      <c r="D15" s="937"/>
      <c r="E15" s="937"/>
      <c r="F15" s="938"/>
      <c r="G15" s="783" t="s">
        <v>776</v>
      </c>
      <c r="H15" s="784"/>
      <c r="I15" s="784"/>
      <c r="J15" s="784"/>
      <c r="K15" s="784"/>
      <c r="L15" s="784"/>
      <c r="M15" s="784"/>
      <c r="N15" s="784"/>
      <c r="O15" s="784"/>
      <c r="P15" s="784"/>
      <c r="Q15" s="784"/>
      <c r="R15" s="784"/>
      <c r="S15" s="784"/>
      <c r="T15" s="784"/>
      <c r="U15" s="784"/>
      <c r="V15" s="784"/>
      <c r="W15" s="784"/>
      <c r="X15" s="784"/>
      <c r="Y15" s="784"/>
      <c r="Z15" s="784"/>
      <c r="AA15" s="784"/>
      <c r="AB15" s="785"/>
      <c r="AC15" s="783" t="s">
        <v>777</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2</v>
      </c>
    </row>
    <row r="16" spans="1:51" ht="25.5" customHeight="1" x14ac:dyDescent="0.15">
      <c r="A16" s="936"/>
      <c r="B16" s="937"/>
      <c r="C16" s="937"/>
      <c r="D16" s="937"/>
      <c r="E16" s="937"/>
      <c r="F16" s="938"/>
      <c r="G16" s="130" t="s">
        <v>244</v>
      </c>
      <c r="H16" s="787"/>
      <c r="I16" s="787"/>
      <c r="J16" s="787"/>
      <c r="K16" s="787"/>
      <c r="L16" s="788" t="s">
        <v>245</v>
      </c>
      <c r="M16" s="787"/>
      <c r="N16" s="787"/>
      <c r="O16" s="787"/>
      <c r="P16" s="787"/>
      <c r="Q16" s="787"/>
      <c r="R16" s="787"/>
      <c r="S16" s="787"/>
      <c r="T16" s="787"/>
      <c r="U16" s="787"/>
      <c r="V16" s="787"/>
      <c r="W16" s="787"/>
      <c r="X16" s="789"/>
      <c r="Y16" s="800" t="s">
        <v>246</v>
      </c>
      <c r="Z16" s="801"/>
      <c r="AA16" s="801"/>
      <c r="AB16" s="802"/>
      <c r="AC16" s="130" t="s">
        <v>244</v>
      </c>
      <c r="AD16" s="787"/>
      <c r="AE16" s="787"/>
      <c r="AF16" s="787"/>
      <c r="AG16" s="787"/>
      <c r="AH16" s="788" t="s">
        <v>245</v>
      </c>
      <c r="AI16" s="787"/>
      <c r="AJ16" s="787"/>
      <c r="AK16" s="787"/>
      <c r="AL16" s="787"/>
      <c r="AM16" s="787"/>
      <c r="AN16" s="787"/>
      <c r="AO16" s="787"/>
      <c r="AP16" s="787"/>
      <c r="AQ16" s="787"/>
      <c r="AR16" s="787"/>
      <c r="AS16" s="787"/>
      <c r="AT16" s="789"/>
      <c r="AU16" s="800" t="s">
        <v>246</v>
      </c>
      <c r="AV16" s="801"/>
      <c r="AW16" s="801"/>
      <c r="AX16" s="803"/>
      <c r="AY16" s="31">
        <f>$AY$15</f>
        <v>2</v>
      </c>
    </row>
    <row r="17" spans="1:51" ht="24.75" customHeight="1" x14ac:dyDescent="0.15">
      <c r="A17" s="936"/>
      <c r="B17" s="937"/>
      <c r="C17" s="937"/>
      <c r="D17" s="937"/>
      <c r="E17" s="937"/>
      <c r="F17" s="938"/>
      <c r="G17" s="804" t="s">
        <v>250</v>
      </c>
      <c r="H17" s="805"/>
      <c r="I17" s="805"/>
      <c r="J17" s="805"/>
      <c r="K17" s="806"/>
      <c r="L17" s="807" t="s">
        <v>778</v>
      </c>
      <c r="M17" s="808"/>
      <c r="N17" s="808"/>
      <c r="O17" s="808"/>
      <c r="P17" s="808"/>
      <c r="Q17" s="808"/>
      <c r="R17" s="808"/>
      <c r="S17" s="808"/>
      <c r="T17" s="808"/>
      <c r="U17" s="808"/>
      <c r="V17" s="808"/>
      <c r="W17" s="808"/>
      <c r="X17" s="809"/>
      <c r="Y17" s="810">
        <v>88.7</v>
      </c>
      <c r="Z17" s="811"/>
      <c r="AA17" s="811"/>
      <c r="AB17" s="812"/>
      <c r="AC17" s="804" t="s">
        <v>779</v>
      </c>
      <c r="AD17" s="805"/>
      <c r="AE17" s="805"/>
      <c r="AF17" s="805"/>
      <c r="AG17" s="806"/>
      <c r="AH17" s="807" t="s">
        <v>780</v>
      </c>
      <c r="AI17" s="808"/>
      <c r="AJ17" s="808"/>
      <c r="AK17" s="808"/>
      <c r="AL17" s="808"/>
      <c r="AM17" s="808"/>
      <c r="AN17" s="808"/>
      <c r="AO17" s="808"/>
      <c r="AP17" s="808"/>
      <c r="AQ17" s="808"/>
      <c r="AR17" s="808"/>
      <c r="AS17" s="808"/>
      <c r="AT17" s="809"/>
      <c r="AU17" s="810">
        <v>0.7</v>
      </c>
      <c r="AV17" s="811"/>
      <c r="AW17" s="811"/>
      <c r="AX17" s="813"/>
      <c r="AY17" s="31">
        <f t="shared" ref="AY17:AY27" si="1">$AY$15</f>
        <v>2</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t="s">
        <v>250</v>
      </c>
      <c r="AD18" s="791"/>
      <c r="AE18" s="791"/>
      <c r="AF18" s="791"/>
      <c r="AG18" s="792"/>
      <c r="AH18" s="793" t="s">
        <v>781</v>
      </c>
      <c r="AI18" s="794"/>
      <c r="AJ18" s="794"/>
      <c r="AK18" s="794"/>
      <c r="AL18" s="794"/>
      <c r="AM18" s="794"/>
      <c r="AN18" s="794"/>
      <c r="AO18" s="794"/>
      <c r="AP18" s="794"/>
      <c r="AQ18" s="794"/>
      <c r="AR18" s="794"/>
      <c r="AS18" s="794"/>
      <c r="AT18" s="795"/>
      <c r="AU18" s="796">
        <v>0.2</v>
      </c>
      <c r="AV18" s="797"/>
      <c r="AW18" s="797"/>
      <c r="AX18" s="799"/>
      <c r="AY18" s="31">
        <f t="shared" si="1"/>
        <v>2</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t="s">
        <v>782</v>
      </c>
      <c r="AD19" s="791"/>
      <c r="AE19" s="791"/>
      <c r="AF19" s="791"/>
      <c r="AG19" s="792"/>
      <c r="AH19" s="793" t="s">
        <v>783</v>
      </c>
      <c r="AI19" s="794"/>
      <c r="AJ19" s="794"/>
      <c r="AK19" s="794"/>
      <c r="AL19" s="794"/>
      <c r="AM19" s="794"/>
      <c r="AN19" s="794"/>
      <c r="AO19" s="794"/>
      <c r="AP19" s="794"/>
      <c r="AQ19" s="794"/>
      <c r="AR19" s="794"/>
      <c r="AS19" s="794"/>
      <c r="AT19" s="795"/>
      <c r="AU19" s="796">
        <v>0.1</v>
      </c>
      <c r="AV19" s="797"/>
      <c r="AW19" s="797"/>
      <c r="AX19" s="799"/>
      <c r="AY19" s="31">
        <f t="shared" si="1"/>
        <v>2</v>
      </c>
    </row>
    <row r="20" spans="1:51" ht="24.75" hidden="1"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2</v>
      </c>
    </row>
    <row r="21" spans="1:51" ht="24.75" hidden="1"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2</v>
      </c>
    </row>
    <row r="22" spans="1:51" ht="24.75" hidden="1"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2</v>
      </c>
    </row>
    <row r="23" spans="1:51" ht="24.75" hidden="1"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2</v>
      </c>
    </row>
    <row r="24" spans="1:51" ht="24.75" hidden="1"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2</v>
      </c>
    </row>
    <row r="25" spans="1:51" ht="24.75" hidden="1"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2</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2</v>
      </c>
    </row>
    <row r="27" spans="1:51" ht="24.75" customHeight="1" thickBot="1" x14ac:dyDescent="0.2">
      <c r="A27" s="936"/>
      <c r="B27" s="937"/>
      <c r="C27" s="937"/>
      <c r="D27" s="937"/>
      <c r="E27" s="937"/>
      <c r="F27" s="938"/>
      <c r="G27" s="814" t="s">
        <v>42</v>
      </c>
      <c r="H27" s="815"/>
      <c r="I27" s="815"/>
      <c r="J27" s="815"/>
      <c r="K27" s="815"/>
      <c r="L27" s="816"/>
      <c r="M27" s="817"/>
      <c r="N27" s="817"/>
      <c r="O27" s="817"/>
      <c r="P27" s="817"/>
      <c r="Q27" s="817"/>
      <c r="R27" s="817"/>
      <c r="S27" s="817"/>
      <c r="T27" s="817"/>
      <c r="U27" s="817"/>
      <c r="V27" s="817"/>
      <c r="W27" s="817"/>
      <c r="X27" s="818"/>
      <c r="Y27" s="819">
        <f>SUM(Y17:AB26)</f>
        <v>88.7</v>
      </c>
      <c r="Z27" s="820"/>
      <c r="AA27" s="820"/>
      <c r="AB27" s="821"/>
      <c r="AC27" s="814" t="s">
        <v>42</v>
      </c>
      <c r="AD27" s="815"/>
      <c r="AE27" s="815"/>
      <c r="AF27" s="815"/>
      <c r="AG27" s="815"/>
      <c r="AH27" s="816"/>
      <c r="AI27" s="817"/>
      <c r="AJ27" s="817"/>
      <c r="AK27" s="817"/>
      <c r="AL27" s="817"/>
      <c r="AM27" s="817"/>
      <c r="AN27" s="817"/>
      <c r="AO27" s="817"/>
      <c r="AP27" s="817"/>
      <c r="AQ27" s="817"/>
      <c r="AR27" s="817"/>
      <c r="AS27" s="817"/>
      <c r="AT27" s="818"/>
      <c r="AU27" s="819">
        <f>SUM(AU17:AX26)</f>
        <v>0.99999999999999989</v>
      </c>
      <c r="AV27" s="820"/>
      <c r="AW27" s="820"/>
      <c r="AX27" s="822"/>
      <c r="AY27" s="31">
        <f t="shared" si="1"/>
        <v>2</v>
      </c>
    </row>
    <row r="28" spans="1:51" ht="30" customHeight="1" x14ac:dyDescent="0.15">
      <c r="A28" s="936"/>
      <c r="B28" s="937"/>
      <c r="C28" s="937"/>
      <c r="D28" s="937"/>
      <c r="E28" s="937"/>
      <c r="F28" s="938"/>
      <c r="G28" s="783" t="s">
        <v>784</v>
      </c>
      <c r="H28" s="784"/>
      <c r="I28" s="784"/>
      <c r="J28" s="784"/>
      <c r="K28" s="784"/>
      <c r="L28" s="784"/>
      <c r="M28" s="784"/>
      <c r="N28" s="784"/>
      <c r="O28" s="784"/>
      <c r="P28" s="784"/>
      <c r="Q28" s="784"/>
      <c r="R28" s="784"/>
      <c r="S28" s="784"/>
      <c r="T28" s="784"/>
      <c r="U28" s="784"/>
      <c r="V28" s="784"/>
      <c r="W28" s="784"/>
      <c r="X28" s="784"/>
      <c r="Y28" s="784"/>
      <c r="Z28" s="784"/>
      <c r="AA28" s="784"/>
      <c r="AB28" s="785"/>
      <c r="AC28" s="783" t="s">
        <v>785</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1</v>
      </c>
    </row>
    <row r="29" spans="1:51" ht="24.75" customHeight="1" x14ac:dyDescent="0.15">
      <c r="A29" s="936"/>
      <c r="B29" s="937"/>
      <c r="C29" s="937"/>
      <c r="D29" s="937"/>
      <c r="E29" s="937"/>
      <c r="F29" s="938"/>
      <c r="G29" s="130" t="s">
        <v>244</v>
      </c>
      <c r="H29" s="787"/>
      <c r="I29" s="787"/>
      <c r="J29" s="787"/>
      <c r="K29" s="787"/>
      <c r="L29" s="788" t="s">
        <v>245</v>
      </c>
      <c r="M29" s="787"/>
      <c r="N29" s="787"/>
      <c r="O29" s="787"/>
      <c r="P29" s="787"/>
      <c r="Q29" s="787"/>
      <c r="R29" s="787"/>
      <c r="S29" s="787"/>
      <c r="T29" s="787"/>
      <c r="U29" s="787"/>
      <c r="V29" s="787"/>
      <c r="W29" s="787"/>
      <c r="X29" s="789"/>
      <c r="Y29" s="800" t="s">
        <v>246</v>
      </c>
      <c r="Z29" s="801"/>
      <c r="AA29" s="801"/>
      <c r="AB29" s="802"/>
      <c r="AC29" s="130" t="s">
        <v>244</v>
      </c>
      <c r="AD29" s="787"/>
      <c r="AE29" s="787"/>
      <c r="AF29" s="787"/>
      <c r="AG29" s="787"/>
      <c r="AH29" s="788" t="s">
        <v>245</v>
      </c>
      <c r="AI29" s="787"/>
      <c r="AJ29" s="787"/>
      <c r="AK29" s="787"/>
      <c r="AL29" s="787"/>
      <c r="AM29" s="787"/>
      <c r="AN29" s="787"/>
      <c r="AO29" s="787"/>
      <c r="AP29" s="787"/>
      <c r="AQ29" s="787"/>
      <c r="AR29" s="787"/>
      <c r="AS29" s="787"/>
      <c r="AT29" s="789"/>
      <c r="AU29" s="800" t="s">
        <v>246</v>
      </c>
      <c r="AV29" s="801"/>
      <c r="AW29" s="801"/>
      <c r="AX29" s="803"/>
      <c r="AY29" s="31">
        <f>$AY$28</f>
        <v>1</v>
      </c>
    </row>
    <row r="30" spans="1:51" ht="24.75" customHeight="1" x14ac:dyDescent="0.15">
      <c r="A30" s="936"/>
      <c r="B30" s="937"/>
      <c r="C30" s="937"/>
      <c r="D30" s="937"/>
      <c r="E30" s="937"/>
      <c r="F30" s="938"/>
      <c r="G30" s="804" t="s">
        <v>247</v>
      </c>
      <c r="H30" s="805"/>
      <c r="I30" s="805"/>
      <c r="J30" s="805"/>
      <c r="K30" s="806"/>
      <c r="L30" s="807" t="s">
        <v>786</v>
      </c>
      <c r="M30" s="808"/>
      <c r="N30" s="808"/>
      <c r="O30" s="808"/>
      <c r="P30" s="808"/>
      <c r="Q30" s="808"/>
      <c r="R30" s="808"/>
      <c r="S30" s="808"/>
      <c r="T30" s="808"/>
      <c r="U30" s="808"/>
      <c r="V30" s="808"/>
      <c r="W30" s="808"/>
      <c r="X30" s="809"/>
      <c r="Y30" s="810">
        <v>22</v>
      </c>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1</v>
      </c>
    </row>
    <row r="31" spans="1:51" ht="24.75" hidden="1"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1</v>
      </c>
    </row>
    <row r="32" spans="1:51" ht="24.75" hidden="1"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1</v>
      </c>
    </row>
    <row r="33" spans="1:51" ht="24.75" hidden="1"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1</v>
      </c>
    </row>
    <row r="34" spans="1:51" ht="24.75" hidden="1"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1</v>
      </c>
    </row>
    <row r="35" spans="1:51" ht="24.75" hidden="1"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1</v>
      </c>
    </row>
    <row r="36" spans="1:51" ht="24.75" hidden="1"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1</v>
      </c>
    </row>
    <row r="37" spans="1:51" ht="24.75" hidden="1"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1</v>
      </c>
    </row>
    <row r="38" spans="1:51" ht="24.75" hidden="1"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1</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1</v>
      </c>
    </row>
    <row r="40" spans="1:51" ht="24.75" customHeight="1" x14ac:dyDescent="0.15">
      <c r="A40" s="936"/>
      <c r="B40" s="937"/>
      <c r="C40" s="937"/>
      <c r="D40" s="937"/>
      <c r="E40" s="937"/>
      <c r="F40" s="938"/>
      <c r="G40" s="814" t="s">
        <v>42</v>
      </c>
      <c r="H40" s="815"/>
      <c r="I40" s="815"/>
      <c r="J40" s="815"/>
      <c r="K40" s="815"/>
      <c r="L40" s="816"/>
      <c r="M40" s="817"/>
      <c r="N40" s="817"/>
      <c r="O40" s="817"/>
      <c r="P40" s="817"/>
      <c r="Q40" s="817"/>
      <c r="R40" s="817"/>
      <c r="S40" s="817"/>
      <c r="T40" s="817"/>
      <c r="U40" s="817"/>
      <c r="V40" s="817"/>
      <c r="W40" s="817"/>
      <c r="X40" s="818"/>
      <c r="Y40" s="819">
        <f>SUM(Y30:AB39)</f>
        <v>22</v>
      </c>
      <c r="Z40" s="820"/>
      <c r="AA40" s="820"/>
      <c r="AB40" s="821"/>
      <c r="AC40" s="814" t="s">
        <v>42</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1</v>
      </c>
    </row>
    <row r="41" spans="1:51" ht="30" hidden="1" customHeight="1" x14ac:dyDescent="0.15">
      <c r="A41" s="936"/>
      <c r="B41" s="937"/>
      <c r="C41" s="937"/>
      <c r="D41" s="937"/>
      <c r="E41" s="937"/>
      <c r="F41" s="938"/>
      <c r="G41" s="783" t="s">
        <v>787</v>
      </c>
      <c r="H41" s="784"/>
      <c r="I41" s="784"/>
      <c r="J41" s="784"/>
      <c r="K41" s="784"/>
      <c r="L41" s="784"/>
      <c r="M41" s="784"/>
      <c r="N41" s="784"/>
      <c r="O41" s="784"/>
      <c r="P41" s="784"/>
      <c r="Q41" s="784"/>
      <c r="R41" s="784"/>
      <c r="S41" s="784"/>
      <c r="T41" s="784"/>
      <c r="U41" s="784"/>
      <c r="V41" s="784"/>
      <c r="W41" s="784"/>
      <c r="X41" s="784"/>
      <c r="Y41" s="784"/>
      <c r="Z41" s="784"/>
      <c r="AA41" s="784"/>
      <c r="AB41" s="785"/>
      <c r="AC41" s="783" t="s">
        <v>788</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hidden="1" customHeight="1" x14ac:dyDescent="0.15">
      <c r="A42" s="936"/>
      <c r="B42" s="937"/>
      <c r="C42" s="937"/>
      <c r="D42" s="937"/>
      <c r="E42" s="937"/>
      <c r="F42" s="938"/>
      <c r="G42" s="130" t="s">
        <v>244</v>
      </c>
      <c r="H42" s="787"/>
      <c r="I42" s="787"/>
      <c r="J42" s="787"/>
      <c r="K42" s="787"/>
      <c r="L42" s="788" t="s">
        <v>245</v>
      </c>
      <c r="M42" s="787"/>
      <c r="N42" s="787"/>
      <c r="O42" s="787"/>
      <c r="P42" s="787"/>
      <c r="Q42" s="787"/>
      <c r="R42" s="787"/>
      <c r="S42" s="787"/>
      <c r="T42" s="787"/>
      <c r="U42" s="787"/>
      <c r="V42" s="787"/>
      <c r="W42" s="787"/>
      <c r="X42" s="789"/>
      <c r="Y42" s="800" t="s">
        <v>246</v>
      </c>
      <c r="Z42" s="801"/>
      <c r="AA42" s="801"/>
      <c r="AB42" s="802"/>
      <c r="AC42" s="130" t="s">
        <v>244</v>
      </c>
      <c r="AD42" s="787"/>
      <c r="AE42" s="787"/>
      <c r="AF42" s="787"/>
      <c r="AG42" s="787"/>
      <c r="AH42" s="788" t="s">
        <v>245</v>
      </c>
      <c r="AI42" s="787"/>
      <c r="AJ42" s="787"/>
      <c r="AK42" s="787"/>
      <c r="AL42" s="787"/>
      <c r="AM42" s="787"/>
      <c r="AN42" s="787"/>
      <c r="AO42" s="787"/>
      <c r="AP42" s="787"/>
      <c r="AQ42" s="787"/>
      <c r="AR42" s="787"/>
      <c r="AS42" s="787"/>
      <c r="AT42" s="789"/>
      <c r="AU42" s="800" t="s">
        <v>246</v>
      </c>
      <c r="AV42" s="801"/>
      <c r="AW42" s="801"/>
      <c r="AX42" s="803"/>
      <c r="AY42" s="31">
        <f>$AY$41</f>
        <v>0</v>
      </c>
    </row>
    <row r="43" spans="1:51" ht="24.75" hidden="1"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hidden="1"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hidden="1"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hidden="1"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hidden="1"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hidden="1"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hidden="1"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hidden="1"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hidden="1"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hidden="1"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hidden="1" customHeight="1" thickBot="1" x14ac:dyDescent="0.2">
      <c r="A53" s="939"/>
      <c r="B53" s="940"/>
      <c r="C53" s="940"/>
      <c r="D53" s="940"/>
      <c r="E53" s="940"/>
      <c r="F53" s="941"/>
      <c r="G53" s="924" t="s">
        <v>42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771</v>
      </c>
      <c r="B55" s="943"/>
      <c r="C55" s="943"/>
      <c r="D55" s="943"/>
      <c r="E55" s="943"/>
      <c r="F55" s="944"/>
      <c r="G55" s="783" t="s">
        <v>789</v>
      </c>
      <c r="H55" s="784"/>
      <c r="I55" s="784"/>
      <c r="J55" s="784"/>
      <c r="K55" s="784"/>
      <c r="L55" s="784"/>
      <c r="M55" s="784"/>
      <c r="N55" s="784"/>
      <c r="O55" s="784"/>
      <c r="P55" s="784"/>
      <c r="Q55" s="784"/>
      <c r="R55" s="784"/>
      <c r="S55" s="784"/>
      <c r="T55" s="784"/>
      <c r="U55" s="784"/>
      <c r="V55" s="784"/>
      <c r="W55" s="784"/>
      <c r="X55" s="784"/>
      <c r="Y55" s="784"/>
      <c r="Z55" s="784"/>
      <c r="AA55" s="784"/>
      <c r="AB55" s="785"/>
      <c r="AC55" s="783" t="s">
        <v>790</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244</v>
      </c>
      <c r="H56" s="787"/>
      <c r="I56" s="787"/>
      <c r="J56" s="787"/>
      <c r="K56" s="787"/>
      <c r="L56" s="788" t="s">
        <v>245</v>
      </c>
      <c r="M56" s="787"/>
      <c r="N56" s="787"/>
      <c r="O56" s="787"/>
      <c r="P56" s="787"/>
      <c r="Q56" s="787"/>
      <c r="R56" s="787"/>
      <c r="S56" s="787"/>
      <c r="T56" s="787"/>
      <c r="U56" s="787"/>
      <c r="V56" s="787"/>
      <c r="W56" s="787"/>
      <c r="X56" s="789"/>
      <c r="Y56" s="800" t="s">
        <v>246</v>
      </c>
      <c r="Z56" s="801"/>
      <c r="AA56" s="801"/>
      <c r="AB56" s="802"/>
      <c r="AC56" s="130" t="s">
        <v>244</v>
      </c>
      <c r="AD56" s="787"/>
      <c r="AE56" s="787"/>
      <c r="AF56" s="787"/>
      <c r="AG56" s="787"/>
      <c r="AH56" s="788" t="s">
        <v>245</v>
      </c>
      <c r="AI56" s="787"/>
      <c r="AJ56" s="787"/>
      <c r="AK56" s="787"/>
      <c r="AL56" s="787"/>
      <c r="AM56" s="787"/>
      <c r="AN56" s="787"/>
      <c r="AO56" s="787"/>
      <c r="AP56" s="787"/>
      <c r="AQ56" s="787"/>
      <c r="AR56" s="787"/>
      <c r="AS56" s="787"/>
      <c r="AT56" s="789"/>
      <c r="AU56" s="800" t="s">
        <v>246</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42</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42</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791</v>
      </c>
      <c r="H68" s="784"/>
      <c r="I68" s="784"/>
      <c r="J68" s="784"/>
      <c r="K68" s="784"/>
      <c r="L68" s="784"/>
      <c r="M68" s="784"/>
      <c r="N68" s="784"/>
      <c r="O68" s="784"/>
      <c r="P68" s="784"/>
      <c r="Q68" s="784"/>
      <c r="R68" s="784"/>
      <c r="S68" s="784"/>
      <c r="T68" s="784"/>
      <c r="U68" s="784"/>
      <c r="V68" s="784"/>
      <c r="W68" s="784"/>
      <c r="X68" s="784"/>
      <c r="Y68" s="784"/>
      <c r="Z68" s="784"/>
      <c r="AA68" s="784"/>
      <c r="AB68" s="785"/>
      <c r="AC68" s="783" t="s">
        <v>792</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244</v>
      </c>
      <c r="H69" s="787"/>
      <c r="I69" s="787"/>
      <c r="J69" s="787"/>
      <c r="K69" s="787"/>
      <c r="L69" s="788" t="s">
        <v>245</v>
      </c>
      <c r="M69" s="787"/>
      <c r="N69" s="787"/>
      <c r="O69" s="787"/>
      <c r="P69" s="787"/>
      <c r="Q69" s="787"/>
      <c r="R69" s="787"/>
      <c r="S69" s="787"/>
      <c r="T69" s="787"/>
      <c r="U69" s="787"/>
      <c r="V69" s="787"/>
      <c r="W69" s="787"/>
      <c r="X69" s="789"/>
      <c r="Y69" s="800" t="s">
        <v>246</v>
      </c>
      <c r="Z69" s="801"/>
      <c r="AA69" s="801"/>
      <c r="AB69" s="802"/>
      <c r="AC69" s="130" t="s">
        <v>244</v>
      </c>
      <c r="AD69" s="787"/>
      <c r="AE69" s="787"/>
      <c r="AF69" s="787"/>
      <c r="AG69" s="787"/>
      <c r="AH69" s="788" t="s">
        <v>245</v>
      </c>
      <c r="AI69" s="787"/>
      <c r="AJ69" s="787"/>
      <c r="AK69" s="787"/>
      <c r="AL69" s="787"/>
      <c r="AM69" s="787"/>
      <c r="AN69" s="787"/>
      <c r="AO69" s="787"/>
      <c r="AP69" s="787"/>
      <c r="AQ69" s="787"/>
      <c r="AR69" s="787"/>
      <c r="AS69" s="787"/>
      <c r="AT69" s="789"/>
      <c r="AU69" s="800" t="s">
        <v>246</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42</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42</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793</v>
      </c>
      <c r="H81" s="784"/>
      <c r="I81" s="784"/>
      <c r="J81" s="784"/>
      <c r="K81" s="784"/>
      <c r="L81" s="784"/>
      <c r="M81" s="784"/>
      <c r="N81" s="784"/>
      <c r="O81" s="784"/>
      <c r="P81" s="784"/>
      <c r="Q81" s="784"/>
      <c r="R81" s="784"/>
      <c r="S81" s="784"/>
      <c r="T81" s="784"/>
      <c r="U81" s="784"/>
      <c r="V81" s="784"/>
      <c r="W81" s="784"/>
      <c r="X81" s="784"/>
      <c r="Y81" s="784"/>
      <c r="Z81" s="784"/>
      <c r="AA81" s="784"/>
      <c r="AB81" s="785"/>
      <c r="AC81" s="783" t="s">
        <v>794</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244</v>
      </c>
      <c r="H82" s="787"/>
      <c r="I82" s="787"/>
      <c r="J82" s="787"/>
      <c r="K82" s="787"/>
      <c r="L82" s="788" t="s">
        <v>245</v>
      </c>
      <c r="M82" s="787"/>
      <c r="N82" s="787"/>
      <c r="O82" s="787"/>
      <c r="P82" s="787"/>
      <c r="Q82" s="787"/>
      <c r="R82" s="787"/>
      <c r="S82" s="787"/>
      <c r="T82" s="787"/>
      <c r="U82" s="787"/>
      <c r="V82" s="787"/>
      <c r="W82" s="787"/>
      <c r="X82" s="789"/>
      <c r="Y82" s="800" t="s">
        <v>246</v>
      </c>
      <c r="Z82" s="801"/>
      <c r="AA82" s="801"/>
      <c r="AB82" s="802"/>
      <c r="AC82" s="130" t="s">
        <v>244</v>
      </c>
      <c r="AD82" s="787"/>
      <c r="AE82" s="787"/>
      <c r="AF82" s="787"/>
      <c r="AG82" s="787"/>
      <c r="AH82" s="788" t="s">
        <v>245</v>
      </c>
      <c r="AI82" s="787"/>
      <c r="AJ82" s="787"/>
      <c r="AK82" s="787"/>
      <c r="AL82" s="787"/>
      <c r="AM82" s="787"/>
      <c r="AN82" s="787"/>
      <c r="AO82" s="787"/>
      <c r="AP82" s="787"/>
      <c r="AQ82" s="787"/>
      <c r="AR82" s="787"/>
      <c r="AS82" s="787"/>
      <c r="AT82" s="789"/>
      <c r="AU82" s="800" t="s">
        <v>246</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42</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42</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795</v>
      </c>
      <c r="H94" s="784"/>
      <c r="I94" s="784"/>
      <c r="J94" s="784"/>
      <c r="K94" s="784"/>
      <c r="L94" s="784"/>
      <c r="M94" s="784"/>
      <c r="N94" s="784"/>
      <c r="O94" s="784"/>
      <c r="P94" s="784"/>
      <c r="Q94" s="784"/>
      <c r="R94" s="784"/>
      <c r="S94" s="784"/>
      <c r="T94" s="784"/>
      <c r="U94" s="784"/>
      <c r="V94" s="784"/>
      <c r="W94" s="784"/>
      <c r="X94" s="784"/>
      <c r="Y94" s="784"/>
      <c r="Z94" s="784"/>
      <c r="AA94" s="784"/>
      <c r="AB94" s="785"/>
      <c r="AC94" s="783" t="s">
        <v>796</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244</v>
      </c>
      <c r="H95" s="787"/>
      <c r="I95" s="787"/>
      <c r="J95" s="787"/>
      <c r="K95" s="787"/>
      <c r="L95" s="788" t="s">
        <v>245</v>
      </c>
      <c r="M95" s="787"/>
      <c r="N95" s="787"/>
      <c r="O95" s="787"/>
      <c r="P95" s="787"/>
      <c r="Q95" s="787"/>
      <c r="R95" s="787"/>
      <c r="S95" s="787"/>
      <c r="T95" s="787"/>
      <c r="U95" s="787"/>
      <c r="V95" s="787"/>
      <c r="W95" s="787"/>
      <c r="X95" s="789"/>
      <c r="Y95" s="800" t="s">
        <v>246</v>
      </c>
      <c r="Z95" s="801"/>
      <c r="AA95" s="801"/>
      <c r="AB95" s="802"/>
      <c r="AC95" s="130" t="s">
        <v>244</v>
      </c>
      <c r="AD95" s="787"/>
      <c r="AE95" s="787"/>
      <c r="AF95" s="787"/>
      <c r="AG95" s="787"/>
      <c r="AH95" s="788" t="s">
        <v>245</v>
      </c>
      <c r="AI95" s="787"/>
      <c r="AJ95" s="787"/>
      <c r="AK95" s="787"/>
      <c r="AL95" s="787"/>
      <c r="AM95" s="787"/>
      <c r="AN95" s="787"/>
      <c r="AO95" s="787"/>
      <c r="AP95" s="787"/>
      <c r="AQ95" s="787"/>
      <c r="AR95" s="787"/>
      <c r="AS95" s="787"/>
      <c r="AT95" s="789"/>
      <c r="AU95" s="800" t="s">
        <v>246</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771</v>
      </c>
      <c r="B108" s="943"/>
      <c r="C108" s="943"/>
      <c r="D108" s="943"/>
      <c r="E108" s="943"/>
      <c r="F108" s="944"/>
      <c r="G108" s="783" t="s">
        <v>797</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798</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244</v>
      </c>
      <c r="H109" s="787"/>
      <c r="I109" s="787"/>
      <c r="J109" s="787"/>
      <c r="K109" s="787"/>
      <c r="L109" s="788" t="s">
        <v>245</v>
      </c>
      <c r="M109" s="787"/>
      <c r="N109" s="787"/>
      <c r="O109" s="787"/>
      <c r="P109" s="787"/>
      <c r="Q109" s="787"/>
      <c r="R109" s="787"/>
      <c r="S109" s="787"/>
      <c r="T109" s="787"/>
      <c r="U109" s="787"/>
      <c r="V109" s="787"/>
      <c r="W109" s="787"/>
      <c r="X109" s="789"/>
      <c r="Y109" s="800" t="s">
        <v>246</v>
      </c>
      <c r="Z109" s="801"/>
      <c r="AA109" s="801"/>
      <c r="AB109" s="802"/>
      <c r="AC109" s="130" t="s">
        <v>244</v>
      </c>
      <c r="AD109" s="787"/>
      <c r="AE109" s="787"/>
      <c r="AF109" s="787"/>
      <c r="AG109" s="787"/>
      <c r="AH109" s="788" t="s">
        <v>245</v>
      </c>
      <c r="AI109" s="787"/>
      <c r="AJ109" s="787"/>
      <c r="AK109" s="787"/>
      <c r="AL109" s="787"/>
      <c r="AM109" s="787"/>
      <c r="AN109" s="787"/>
      <c r="AO109" s="787"/>
      <c r="AP109" s="787"/>
      <c r="AQ109" s="787"/>
      <c r="AR109" s="787"/>
      <c r="AS109" s="787"/>
      <c r="AT109" s="789"/>
      <c r="AU109" s="800" t="s">
        <v>246</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42</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42</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799</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800</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244</v>
      </c>
      <c r="H122" s="787"/>
      <c r="I122" s="787"/>
      <c r="J122" s="787"/>
      <c r="K122" s="787"/>
      <c r="L122" s="788" t="s">
        <v>245</v>
      </c>
      <c r="M122" s="787"/>
      <c r="N122" s="787"/>
      <c r="O122" s="787"/>
      <c r="P122" s="787"/>
      <c r="Q122" s="787"/>
      <c r="R122" s="787"/>
      <c r="S122" s="787"/>
      <c r="T122" s="787"/>
      <c r="U122" s="787"/>
      <c r="V122" s="787"/>
      <c r="W122" s="787"/>
      <c r="X122" s="789"/>
      <c r="Y122" s="800" t="s">
        <v>246</v>
      </c>
      <c r="Z122" s="801"/>
      <c r="AA122" s="801"/>
      <c r="AB122" s="802"/>
      <c r="AC122" s="130" t="s">
        <v>244</v>
      </c>
      <c r="AD122" s="787"/>
      <c r="AE122" s="787"/>
      <c r="AF122" s="787"/>
      <c r="AG122" s="787"/>
      <c r="AH122" s="788" t="s">
        <v>245</v>
      </c>
      <c r="AI122" s="787"/>
      <c r="AJ122" s="787"/>
      <c r="AK122" s="787"/>
      <c r="AL122" s="787"/>
      <c r="AM122" s="787"/>
      <c r="AN122" s="787"/>
      <c r="AO122" s="787"/>
      <c r="AP122" s="787"/>
      <c r="AQ122" s="787"/>
      <c r="AR122" s="787"/>
      <c r="AS122" s="787"/>
      <c r="AT122" s="789"/>
      <c r="AU122" s="800" t="s">
        <v>246</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42</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42</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801</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802</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244</v>
      </c>
      <c r="H135" s="787"/>
      <c r="I135" s="787"/>
      <c r="J135" s="787"/>
      <c r="K135" s="787"/>
      <c r="L135" s="788" t="s">
        <v>245</v>
      </c>
      <c r="M135" s="787"/>
      <c r="N135" s="787"/>
      <c r="O135" s="787"/>
      <c r="P135" s="787"/>
      <c r="Q135" s="787"/>
      <c r="R135" s="787"/>
      <c r="S135" s="787"/>
      <c r="T135" s="787"/>
      <c r="U135" s="787"/>
      <c r="V135" s="787"/>
      <c r="W135" s="787"/>
      <c r="X135" s="789"/>
      <c r="Y135" s="800" t="s">
        <v>246</v>
      </c>
      <c r="Z135" s="801"/>
      <c r="AA135" s="801"/>
      <c r="AB135" s="802"/>
      <c r="AC135" s="130" t="s">
        <v>244</v>
      </c>
      <c r="AD135" s="787"/>
      <c r="AE135" s="787"/>
      <c r="AF135" s="787"/>
      <c r="AG135" s="787"/>
      <c r="AH135" s="788" t="s">
        <v>245</v>
      </c>
      <c r="AI135" s="787"/>
      <c r="AJ135" s="787"/>
      <c r="AK135" s="787"/>
      <c r="AL135" s="787"/>
      <c r="AM135" s="787"/>
      <c r="AN135" s="787"/>
      <c r="AO135" s="787"/>
      <c r="AP135" s="787"/>
      <c r="AQ135" s="787"/>
      <c r="AR135" s="787"/>
      <c r="AS135" s="787"/>
      <c r="AT135" s="789"/>
      <c r="AU135" s="800" t="s">
        <v>246</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42</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42</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803</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804</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244</v>
      </c>
      <c r="H148" s="787"/>
      <c r="I148" s="787"/>
      <c r="J148" s="787"/>
      <c r="K148" s="787"/>
      <c r="L148" s="788" t="s">
        <v>245</v>
      </c>
      <c r="M148" s="787"/>
      <c r="N148" s="787"/>
      <c r="O148" s="787"/>
      <c r="P148" s="787"/>
      <c r="Q148" s="787"/>
      <c r="R148" s="787"/>
      <c r="S148" s="787"/>
      <c r="T148" s="787"/>
      <c r="U148" s="787"/>
      <c r="V148" s="787"/>
      <c r="W148" s="787"/>
      <c r="X148" s="789"/>
      <c r="Y148" s="800" t="s">
        <v>246</v>
      </c>
      <c r="Z148" s="801"/>
      <c r="AA148" s="801"/>
      <c r="AB148" s="802"/>
      <c r="AC148" s="130" t="s">
        <v>244</v>
      </c>
      <c r="AD148" s="787"/>
      <c r="AE148" s="787"/>
      <c r="AF148" s="787"/>
      <c r="AG148" s="787"/>
      <c r="AH148" s="788" t="s">
        <v>245</v>
      </c>
      <c r="AI148" s="787"/>
      <c r="AJ148" s="787"/>
      <c r="AK148" s="787"/>
      <c r="AL148" s="787"/>
      <c r="AM148" s="787"/>
      <c r="AN148" s="787"/>
      <c r="AO148" s="787"/>
      <c r="AP148" s="787"/>
      <c r="AQ148" s="787"/>
      <c r="AR148" s="787"/>
      <c r="AS148" s="787"/>
      <c r="AT148" s="789"/>
      <c r="AU148" s="800" t="s">
        <v>246</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771</v>
      </c>
      <c r="B161" s="943"/>
      <c r="C161" s="943"/>
      <c r="D161" s="943"/>
      <c r="E161" s="943"/>
      <c r="F161" s="944"/>
      <c r="G161" s="783" t="s">
        <v>805</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806</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244</v>
      </c>
      <c r="H162" s="787"/>
      <c r="I162" s="787"/>
      <c r="J162" s="787"/>
      <c r="K162" s="787"/>
      <c r="L162" s="788" t="s">
        <v>245</v>
      </c>
      <c r="M162" s="787"/>
      <c r="N162" s="787"/>
      <c r="O162" s="787"/>
      <c r="P162" s="787"/>
      <c r="Q162" s="787"/>
      <c r="R162" s="787"/>
      <c r="S162" s="787"/>
      <c r="T162" s="787"/>
      <c r="U162" s="787"/>
      <c r="V162" s="787"/>
      <c r="W162" s="787"/>
      <c r="X162" s="789"/>
      <c r="Y162" s="800" t="s">
        <v>246</v>
      </c>
      <c r="Z162" s="801"/>
      <c r="AA162" s="801"/>
      <c r="AB162" s="802"/>
      <c r="AC162" s="130" t="s">
        <v>244</v>
      </c>
      <c r="AD162" s="787"/>
      <c r="AE162" s="787"/>
      <c r="AF162" s="787"/>
      <c r="AG162" s="787"/>
      <c r="AH162" s="788" t="s">
        <v>245</v>
      </c>
      <c r="AI162" s="787"/>
      <c r="AJ162" s="787"/>
      <c r="AK162" s="787"/>
      <c r="AL162" s="787"/>
      <c r="AM162" s="787"/>
      <c r="AN162" s="787"/>
      <c r="AO162" s="787"/>
      <c r="AP162" s="787"/>
      <c r="AQ162" s="787"/>
      <c r="AR162" s="787"/>
      <c r="AS162" s="787"/>
      <c r="AT162" s="789"/>
      <c r="AU162" s="800" t="s">
        <v>246</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42</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42</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807</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808</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244</v>
      </c>
      <c r="H175" s="787"/>
      <c r="I175" s="787"/>
      <c r="J175" s="787"/>
      <c r="K175" s="787"/>
      <c r="L175" s="788" t="s">
        <v>245</v>
      </c>
      <c r="M175" s="787"/>
      <c r="N175" s="787"/>
      <c r="O175" s="787"/>
      <c r="P175" s="787"/>
      <c r="Q175" s="787"/>
      <c r="R175" s="787"/>
      <c r="S175" s="787"/>
      <c r="T175" s="787"/>
      <c r="U175" s="787"/>
      <c r="V175" s="787"/>
      <c r="W175" s="787"/>
      <c r="X175" s="789"/>
      <c r="Y175" s="800" t="s">
        <v>246</v>
      </c>
      <c r="Z175" s="801"/>
      <c r="AA175" s="801"/>
      <c r="AB175" s="802"/>
      <c r="AC175" s="130" t="s">
        <v>244</v>
      </c>
      <c r="AD175" s="787"/>
      <c r="AE175" s="787"/>
      <c r="AF175" s="787"/>
      <c r="AG175" s="787"/>
      <c r="AH175" s="788" t="s">
        <v>245</v>
      </c>
      <c r="AI175" s="787"/>
      <c r="AJ175" s="787"/>
      <c r="AK175" s="787"/>
      <c r="AL175" s="787"/>
      <c r="AM175" s="787"/>
      <c r="AN175" s="787"/>
      <c r="AO175" s="787"/>
      <c r="AP175" s="787"/>
      <c r="AQ175" s="787"/>
      <c r="AR175" s="787"/>
      <c r="AS175" s="787"/>
      <c r="AT175" s="789"/>
      <c r="AU175" s="800" t="s">
        <v>246</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42</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42</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809</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810</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244</v>
      </c>
      <c r="H188" s="787"/>
      <c r="I188" s="787"/>
      <c r="J188" s="787"/>
      <c r="K188" s="787"/>
      <c r="L188" s="788" t="s">
        <v>245</v>
      </c>
      <c r="M188" s="787"/>
      <c r="N188" s="787"/>
      <c r="O188" s="787"/>
      <c r="P188" s="787"/>
      <c r="Q188" s="787"/>
      <c r="R188" s="787"/>
      <c r="S188" s="787"/>
      <c r="T188" s="787"/>
      <c r="U188" s="787"/>
      <c r="V188" s="787"/>
      <c r="W188" s="787"/>
      <c r="X188" s="789"/>
      <c r="Y188" s="800" t="s">
        <v>246</v>
      </c>
      <c r="Z188" s="801"/>
      <c r="AA188" s="801"/>
      <c r="AB188" s="802"/>
      <c r="AC188" s="130" t="s">
        <v>244</v>
      </c>
      <c r="AD188" s="787"/>
      <c r="AE188" s="787"/>
      <c r="AF188" s="787"/>
      <c r="AG188" s="787"/>
      <c r="AH188" s="788" t="s">
        <v>245</v>
      </c>
      <c r="AI188" s="787"/>
      <c r="AJ188" s="787"/>
      <c r="AK188" s="787"/>
      <c r="AL188" s="787"/>
      <c r="AM188" s="787"/>
      <c r="AN188" s="787"/>
      <c r="AO188" s="787"/>
      <c r="AP188" s="787"/>
      <c r="AQ188" s="787"/>
      <c r="AR188" s="787"/>
      <c r="AS188" s="787"/>
      <c r="AT188" s="789"/>
      <c r="AU188" s="800" t="s">
        <v>246</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42</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42</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811</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812</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244</v>
      </c>
      <c r="H201" s="787"/>
      <c r="I201" s="787"/>
      <c r="J201" s="787"/>
      <c r="K201" s="787"/>
      <c r="L201" s="788" t="s">
        <v>245</v>
      </c>
      <c r="M201" s="787"/>
      <c r="N201" s="787"/>
      <c r="O201" s="787"/>
      <c r="P201" s="787"/>
      <c r="Q201" s="787"/>
      <c r="R201" s="787"/>
      <c r="S201" s="787"/>
      <c r="T201" s="787"/>
      <c r="U201" s="787"/>
      <c r="V201" s="787"/>
      <c r="W201" s="787"/>
      <c r="X201" s="789"/>
      <c r="Y201" s="800" t="s">
        <v>246</v>
      </c>
      <c r="Z201" s="801"/>
      <c r="AA201" s="801"/>
      <c r="AB201" s="802"/>
      <c r="AC201" s="130" t="s">
        <v>244</v>
      </c>
      <c r="AD201" s="787"/>
      <c r="AE201" s="787"/>
      <c r="AF201" s="787"/>
      <c r="AG201" s="787"/>
      <c r="AH201" s="788" t="s">
        <v>245</v>
      </c>
      <c r="AI201" s="787"/>
      <c r="AJ201" s="787"/>
      <c r="AK201" s="787"/>
      <c r="AL201" s="787"/>
      <c r="AM201" s="787"/>
      <c r="AN201" s="787"/>
      <c r="AO201" s="787"/>
      <c r="AP201" s="787"/>
      <c r="AQ201" s="787"/>
      <c r="AR201" s="787"/>
      <c r="AS201" s="787"/>
      <c r="AT201" s="789"/>
      <c r="AU201" s="800" t="s">
        <v>246</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771</v>
      </c>
      <c r="B214" s="934"/>
      <c r="C214" s="934"/>
      <c r="D214" s="934"/>
      <c r="E214" s="934"/>
      <c r="F214" s="935"/>
      <c r="G214" s="783" t="s">
        <v>813</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814</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244</v>
      </c>
      <c r="H215" s="787"/>
      <c r="I215" s="787"/>
      <c r="J215" s="787"/>
      <c r="K215" s="787"/>
      <c r="L215" s="788" t="s">
        <v>245</v>
      </c>
      <c r="M215" s="787"/>
      <c r="N215" s="787"/>
      <c r="O215" s="787"/>
      <c r="P215" s="787"/>
      <c r="Q215" s="787"/>
      <c r="R215" s="787"/>
      <c r="S215" s="787"/>
      <c r="T215" s="787"/>
      <c r="U215" s="787"/>
      <c r="V215" s="787"/>
      <c r="W215" s="787"/>
      <c r="X215" s="789"/>
      <c r="Y215" s="800" t="s">
        <v>246</v>
      </c>
      <c r="Z215" s="801"/>
      <c r="AA215" s="801"/>
      <c r="AB215" s="802"/>
      <c r="AC215" s="130" t="s">
        <v>244</v>
      </c>
      <c r="AD215" s="787"/>
      <c r="AE215" s="787"/>
      <c r="AF215" s="787"/>
      <c r="AG215" s="787"/>
      <c r="AH215" s="788" t="s">
        <v>245</v>
      </c>
      <c r="AI215" s="787"/>
      <c r="AJ215" s="787"/>
      <c r="AK215" s="787"/>
      <c r="AL215" s="787"/>
      <c r="AM215" s="787"/>
      <c r="AN215" s="787"/>
      <c r="AO215" s="787"/>
      <c r="AP215" s="787"/>
      <c r="AQ215" s="787"/>
      <c r="AR215" s="787"/>
      <c r="AS215" s="787"/>
      <c r="AT215" s="789"/>
      <c r="AU215" s="800" t="s">
        <v>246</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42</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42</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815</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816</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244</v>
      </c>
      <c r="H228" s="787"/>
      <c r="I228" s="787"/>
      <c r="J228" s="787"/>
      <c r="K228" s="787"/>
      <c r="L228" s="788" t="s">
        <v>245</v>
      </c>
      <c r="M228" s="787"/>
      <c r="N228" s="787"/>
      <c r="O228" s="787"/>
      <c r="P228" s="787"/>
      <c r="Q228" s="787"/>
      <c r="R228" s="787"/>
      <c r="S228" s="787"/>
      <c r="T228" s="787"/>
      <c r="U228" s="787"/>
      <c r="V228" s="787"/>
      <c r="W228" s="787"/>
      <c r="X228" s="789"/>
      <c r="Y228" s="800" t="s">
        <v>246</v>
      </c>
      <c r="Z228" s="801"/>
      <c r="AA228" s="801"/>
      <c r="AB228" s="802"/>
      <c r="AC228" s="130" t="s">
        <v>244</v>
      </c>
      <c r="AD228" s="787"/>
      <c r="AE228" s="787"/>
      <c r="AF228" s="787"/>
      <c r="AG228" s="787"/>
      <c r="AH228" s="788" t="s">
        <v>245</v>
      </c>
      <c r="AI228" s="787"/>
      <c r="AJ228" s="787"/>
      <c r="AK228" s="787"/>
      <c r="AL228" s="787"/>
      <c r="AM228" s="787"/>
      <c r="AN228" s="787"/>
      <c r="AO228" s="787"/>
      <c r="AP228" s="787"/>
      <c r="AQ228" s="787"/>
      <c r="AR228" s="787"/>
      <c r="AS228" s="787"/>
      <c r="AT228" s="789"/>
      <c r="AU228" s="800" t="s">
        <v>246</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42</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42</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817</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818</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244</v>
      </c>
      <c r="H241" s="787"/>
      <c r="I241" s="787"/>
      <c r="J241" s="787"/>
      <c r="K241" s="787"/>
      <c r="L241" s="788" t="s">
        <v>245</v>
      </c>
      <c r="M241" s="787"/>
      <c r="N241" s="787"/>
      <c r="O241" s="787"/>
      <c r="P241" s="787"/>
      <c r="Q241" s="787"/>
      <c r="R241" s="787"/>
      <c r="S241" s="787"/>
      <c r="T241" s="787"/>
      <c r="U241" s="787"/>
      <c r="V241" s="787"/>
      <c r="W241" s="787"/>
      <c r="X241" s="789"/>
      <c r="Y241" s="800" t="s">
        <v>246</v>
      </c>
      <c r="Z241" s="801"/>
      <c r="AA241" s="801"/>
      <c r="AB241" s="802"/>
      <c r="AC241" s="130" t="s">
        <v>244</v>
      </c>
      <c r="AD241" s="787"/>
      <c r="AE241" s="787"/>
      <c r="AF241" s="787"/>
      <c r="AG241" s="787"/>
      <c r="AH241" s="788" t="s">
        <v>245</v>
      </c>
      <c r="AI241" s="787"/>
      <c r="AJ241" s="787"/>
      <c r="AK241" s="787"/>
      <c r="AL241" s="787"/>
      <c r="AM241" s="787"/>
      <c r="AN241" s="787"/>
      <c r="AO241" s="787"/>
      <c r="AP241" s="787"/>
      <c r="AQ241" s="787"/>
      <c r="AR241" s="787"/>
      <c r="AS241" s="787"/>
      <c r="AT241" s="789"/>
      <c r="AU241" s="800" t="s">
        <v>246</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42</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42</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819</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820</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244</v>
      </c>
      <c r="H254" s="787"/>
      <c r="I254" s="787"/>
      <c r="J254" s="787"/>
      <c r="K254" s="787"/>
      <c r="L254" s="788" t="s">
        <v>245</v>
      </c>
      <c r="M254" s="787"/>
      <c r="N254" s="787"/>
      <c r="O254" s="787"/>
      <c r="P254" s="787"/>
      <c r="Q254" s="787"/>
      <c r="R254" s="787"/>
      <c r="S254" s="787"/>
      <c r="T254" s="787"/>
      <c r="U254" s="787"/>
      <c r="V254" s="787"/>
      <c r="W254" s="787"/>
      <c r="X254" s="789"/>
      <c r="Y254" s="800" t="s">
        <v>246</v>
      </c>
      <c r="Z254" s="801"/>
      <c r="AA254" s="801"/>
      <c r="AB254" s="802"/>
      <c r="AC254" s="130" t="s">
        <v>244</v>
      </c>
      <c r="AD254" s="787"/>
      <c r="AE254" s="787"/>
      <c r="AF254" s="787"/>
      <c r="AG254" s="787"/>
      <c r="AH254" s="788" t="s">
        <v>245</v>
      </c>
      <c r="AI254" s="787"/>
      <c r="AJ254" s="787"/>
      <c r="AK254" s="787"/>
      <c r="AL254" s="787"/>
      <c r="AM254" s="787"/>
      <c r="AN254" s="787"/>
      <c r="AO254" s="787"/>
      <c r="AP254" s="787"/>
      <c r="AQ254" s="787"/>
      <c r="AR254" s="787"/>
      <c r="AS254" s="787"/>
      <c r="AT254" s="789"/>
      <c r="AU254" s="800" t="s">
        <v>246</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5" zoomScaleNormal="75" zoomScaleSheetLayoutView="100" zoomScalePageLayoutView="70" workbookViewId="0">
      <selection activeCell="A166" sqref="A166:XFD1320"/>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821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828"/>
      <c r="B3" s="828"/>
      <c r="C3" s="828" t="s">
        <v>278</v>
      </c>
      <c r="D3" s="828"/>
      <c r="E3" s="828"/>
      <c r="F3" s="828"/>
      <c r="G3" s="828"/>
      <c r="H3" s="828"/>
      <c r="I3" s="828"/>
      <c r="J3" s="947" t="s">
        <v>279</v>
      </c>
      <c r="K3" s="948"/>
      <c r="L3" s="948"/>
      <c r="M3" s="948"/>
      <c r="N3" s="948"/>
      <c r="O3" s="948"/>
      <c r="P3" s="416" t="s">
        <v>280</v>
      </c>
      <c r="Q3" s="416"/>
      <c r="R3" s="416"/>
      <c r="S3" s="416"/>
      <c r="T3" s="416"/>
      <c r="U3" s="416"/>
      <c r="V3" s="416"/>
      <c r="W3" s="416"/>
      <c r="X3" s="416"/>
      <c r="Y3" s="830" t="s">
        <v>281</v>
      </c>
      <c r="Z3" s="831"/>
      <c r="AA3" s="831"/>
      <c r="AB3" s="831"/>
      <c r="AC3" s="947" t="s">
        <v>282</v>
      </c>
      <c r="AD3" s="947"/>
      <c r="AE3" s="947"/>
      <c r="AF3" s="947"/>
      <c r="AG3" s="947"/>
      <c r="AH3" s="830" t="s">
        <v>331</v>
      </c>
      <c r="AI3" s="828"/>
      <c r="AJ3" s="828"/>
      <c r="AK3" s="828"/>
      <c r="AL3" s="828" t="s">
        <v>284</v>
      </c>
      <c r="AM3" s="828"/>
      <c r="AN3" s="828"/>
      <c r="AO3" s="832"/>
      <c r="AP3" s="947" t="s">
        <v>285</v>
      </c>
      <c r="AQ3" s="947"/>
      <c r="AR3" s="947"/>
      <c r="AS3" s="947"/>
      <c r="AT3" s="947"/>
      <c r="AU3" s="947"/>
      <c r="AV3" s="947"/>
      <c r="AW3" s="947"/>
      <c r="AX3" s="947"/>
      <c r="AY3">
        <f>$AY$2</f>
        <v>1</v>
      </c>
    </row>
    <row r="4" spans="1:51" ht="26.25" customHeight="1" x14ac:dyDescent="0.15">
      <c r="A4" s="945">
        <v>1</v>
      </c>
      <c r="B4" s="945">
        <v>1</v>
      </c>
      <c r="C4" s="840" t="s">
        <v>822</v>
      </c>
      <c r="D4" s="840"/>
      <c r="E4" s="840"/>
      <c r="F4" s="840"/>
      <c r="G4" s="840"/>
      <c r="H4" s="840"/>
      <c r="I4" s="840"/>
      <c r="J4" s="841">
        <v>8010005011876</v>
      </c>
      <c r="K4" s="842"/>
      <c r="L4" s="842"/>
      <c r="M4" s="842"/>
      <c r="N4" s="842"/>
      <c r="O4" s="842"/>
      <c r="P4" s="844" t="s">
        <v>823</v>
      </c>
      <c r="Q4" s="844"/>
      <c r="R4" s="844"/>
      <c r="S4" s="844"/>
      <c r="T4" s="844"/>
      <c r="U4" s="844"/>
      <c r="V4" s="844"/>
      <c r="W4" s="844"/>
      <c r="X4" s="844"/>
      <c r="Y4" s="845">
        <v>90</v>
      </c>
      <c r="Z4" s="846"/>
      <c r="AA4" s="846"/>
      <c r="AB4" s="847"/>
      <c r="AC4" s="946" t="s">
        <v>824</v>
      </c>
      <c r="AD4" s="946"/>
      <c r="AE4" s="946"/>
      <c r="AF4" s="946"/>
      <c r="AG4" s="946"/>
      <c r="AH4" s="850" t="s">
        <v>20</v>
      </c>
      <c r="AI4" s="851"/>
      <c r="AJ4" s="851"/>
      <c r="AK4" s="851"/>
      <c r="AL4" s="835" t="s">
        <v>20</v>
      </c>
      <c r="AM4" s="836"/>
      <c r="AN4" s="836"/>
      <c r="AO4" s="837"/>
      <c r="AP4" s="629" t="s">
        <v>20</v>
      </c>
      <c r="AQ4" s="629"/>
      <c r="AR4" s="629"/>
      <c r="AS4" s="629"/>
      <c r="AT4" s="629"/>
      <c r="AU4" s="629"/>
      <c r="AV4" s="629"/>
      <c r="AW4" s="629"/>
      <c r="AX4" s="629"/>
      <c r="AY4">
        <f>$AY$2</f>
        <v>1</v>
      </c>
    </row>
    <row r="5" spans="1:51" ht="26.25" customHeight="1" x14ac:dyDescent="0.15">
      <c r="A5" s="945">
        <v>2</v>
      </c>
      <c r="B5" s="945">
        <v>1</v>
      </c>
      <c r="C5" s="840" t="s">
        <v>825</v>
      </c>
      <c r="D5" s="840"/>
      <c r="E5" s="840"/>
      <c r="F5" s="840"/>
      <c r="G5" s="840"/>
      <c r="H5" s="840"/>
      <c r="I5" s="840"/>
      <c r="J5" s="841">
        <v>1140001022532</v>
      </c>
      <c r="K5" s="842"/>
      <c r="L5" s="842"/>
      <c r="M5" s="842"/>
      <c r="N5" s="842"/>
      <c r="O5" s="842"/>
      <c r="P5" s="844" t="s">
        <v>826</v>
      </c>
      <c r="Q5" s="844"/>
      <c r="R5" s="844"/>
      <c r="S5" s="844"/>
      <c r="T5" s="844"/>
      <c r="U5" s="844"/>
      <c r="V5" s="844"/>
      <c r="W5" s="844"/>
      <c r="X5" s="844"/>
      <c r="Y5" s="845">
        <v>60</v>
      </c>
      <c r="Z5" s="846"/>
      <c r="AA5" s="846"/>
      <c r="AB5" s="847"/>
      <c r="AC5" s="946" t="s">
        <v>824</v>
      </c>
      <c r="AD5" s="946"/>
      <c r="AE5" s="946"/>
      <c r="AF5" s="946"/>
      <c r="AG5" s="946"/>
      <c r="AH5" s="850" t="s">
        <v>20</v>
      </c>
      <c r="AI5" s="851"/>
      <c r="AJ5" s="851"/>
      <c r="AK5" s="851"/>
      <c r="AL5" s="835" t="s">
        <v>20</v>
      </c>
      <c r="AM5" s="836"/>
      <c r="AN5" s="836"/>
      <c r="AO5" s="837"/>
      <c r="AP5" s="629" t="s">
        <v>20</v>
      </c>
      <c r="AQ5" s="629"/>
      <c r="AR5" s="629"/>
      <c r="AS5" s="629"/>
      <c r="AT5" s="629"/>
      <c r="AU5" s="629"/>
      <c r="AV5" s="629"/>
      <c r="AW5" s="629"/>
      <c r="AX5" s="629"/>
      <c r="AY5">
        <f>COUNTA($C$5)</f>
        <v>1</v>
      </c>
    </row>
    <row r="6" spans="1:51" ht="26.25" customHeight="1" x14ac:dyDescent="0.15">
      <c r="A6" s="945">
        <v>3</v>
      </c>
      <c r="B6" s="945">
        <v>1</v>
      </c>
      <c r="C6" s="840" t="s">
        <v>827</v>
      </c>
      <c r="D6" s="840"/>
      <c r="E6" s="840"/>
      <c r="F6" s="840"/>
      <c r="G6" s="840"/>
      <c r="H6" s="840"/>
      <c r="I6" s="840"/>
      <c r="J6" s="841">
        <v>2380001024636</v>
      </c>
      <c r="K6" s="842"/>
      <c r="L6" s="842"/>
      <c r="M6" s="842"/>
      <c r="N6" s="842"/>
      <c r="O6" s="842"/>
      <c r="P6" s="844" t="s">
        <v>828</v>
      </c>
      <c r="Q6" s="844"/>
      <c r="R6" s="844"/>
      <c r="S6" s="844"/>
      <c r="T6" s="844"/>
      <c r="U6" s="844"/>
      <c r="V6" s="844"/>
      <c r="W6" s="844"/>
      <c r="X6" s="844"/>
      <c r="Y6" s="845">
        <v>8.5</v>
      </c>
      <c r="Z6" s="846"/>
      <c r="AA6" s="846"/>
      <c r="AB6" s="847"/>
      <c r="AC6" s="946" t="s">
        <v>824</v>
      </c>
      <c r="AD6" s="946"/>
      <c r="AE6" s="946"/>
      <c r="AF6" s="946"/>
      <c r="AG6" s="946"/>
      <c r="AH6" s="850" t="s">
        <v>20</v>
      </c>
      <c r="AI6" s="851"/>
      <c r="AJ6" s="851"/>
      <c r="AK6" s="851"/>
      <c r="AL6" s="835" t="s">
        <v>20</v>
      </c>
      <c r="AM6" s="836"/>
      <c r="AN6" s="836"/>
      <c r="AO6" s="837"/>
      <c r="AP6" s="629" t="s">
        <v>20</v>
      </c>
      <c r="AQ6" s="629"/>
      <c r="AR6" s="629"/>
      <c r="AS6" s="629"/>
      <c r="AT6" s="629"/>
      <c r="AU6" s="629"/>
      <c r="AV6" s="629"/>
      <c r="AW6" s="629"/>
      <c r="AX6" s="629"/>
      <c r="AY6">
        <f>COUNTA($C$6)</f>
        <v>1</v>
      </c>
    </row>
    <row r="7" spans="1:51" ht="26.25" customHeight="1" x14ac:dyDescent="0.15">
      <c r="A7" s="945">
        <v>4</v>
      </c>
      <c r="B7" s="945">
        <v>1</v>
      </c>
      <c r="C7" s="839" t="s">
        <v>829</v>
      </c>
      <c r="D7" s="840"/>
      <c r="E7" s="840"/>
      <c r="F7" s="840"/>
      <c r="G7" s="840"/>
      <c r="H7" s="840"/>
      <c r="I7" s="840"/>
      <c r="J7" s="841">
        <v>2010001134117</v>
      </c>
      <c r="K7" s="842"/>
      <c r="L7" s="842"/>
      <c r="M7" s="842"/>
      <c r="N7" s="842"/>
      <c r="O7" s="842"/>
      <c r="P7" s="844" t="s">
        <v>830</v>
      </c>
      <c r="Q7" s="844"/>
      <c r="R7" s="844"/>
      <c r="S7" s="844"/>
      <c r="T7" s="844"/>
      <c r="U7" s="844"/>
      <c r="V7" s="844"/>
      <c r="W7" s="844"/>
      <c r="X7" s="844"/>
      <c r="Y7" s="845">
        <v>5</v>
      </c>
      <c r="Z7" s="846"/>
      <c r="AA7" s="846"/>
      <c r="AB7" s="847"/>
      <c r="AC7" s="946" t="s">
        <v>824</v>
      </c>
      <c r="AD7" s="946"/>
      <c r="AE7" s="946"/>
      <c r="AF7" s="946"/>
      <c r="AG7" s="946"/>
      <c r="AH7" s="850" t="s">
        <v>20</v>
      </c>
      <c r="AI7" s="851"/>
      <c r="AJ7" s="851"/>
      <c r="AK7" s="851"/>
      <c r="AL7" s="835" t="s">
        <v>20</v>
      </c>
      <c r="AM7" s="836"/>
      <c r="AN7" s="836"/>
      <c r="AO7" s="837"/>
      <c r="AP7" s="629" t="s">
        <v>20</v>
      </c>
      <c r="AQ7" s="629"/>
      <c r="AR7" s="629"/>
      <c r="AS7" s="629"/>
      <c r="AT7" s="629"/>
      <c r="AU7" s="629"/>
      <c r="AV7" s="629"/>
      <c r="AW7" s="629"/>
      <c r="AX7" s="629"/>
      <c r="AY7">
        <f>COUNTA($C$7)</f>
        <v>1</v>
      </c>
    </row>
    <row r="8" spans="1:51" ht="26.25" customHeight="1" x14ac:dyDescent="0.15">
      <c r="A8" s="945">
        <v>5</v>
      </c>
      <c r="B8" s="945">
        <v>1</v>
      </c>
      <c r="C8" s="840" t="s">
        <v>831</v>
      </c>
      <c r="D8" s="840"/>
      <c r="E8" s="840"/>
      <c r="F8" s="840"/>
      <c r="G8" s="840"/>
      <c r="H8" s="840"/>
      <c r="I8" s="840"/>
      <c r="J8" s="841" t="s">
        <v>20</v>
      </c>
      <c r="K8" s="842"/>
      <c r="L8" s="842"/>
      <c r="M8" s="842"/>
      <c r="N8" s="842"/>
      <c r="O8" s="842"/>
      <c r="P8" s="844" t="s">
        <v>828</v>
      </c>
      <c r="Q8" s="844"/>
      <c r="R8" s="844"/>
      <c r="S8" s="844"/>
      <c r="T8" s="844"/>
      <c r="U8" s="844"/>
      <c r="V8" s="844"/>
      <c r="W8" s="844"/>
      <c r="X8" s="844"/>
      <c r="Y8" s="845">
        <v>4.8</v>
      </c>
      <c r="Z8" s="846"/>
      <c r="AA8" s="846"/>
      <c r="AB8" s="847"/>
      <c r="AC8" s="946" t="s">
        <v>824</v>
      </c>
      <c r="AD8" s="946"/>
      <c r="AE8" s="946"/>
      <c r="AF8" s="946"/>
      <c r="AG8" s="946"/>
      <c r="AH8" s="850" t="s">
        <v>20</v>
      </c>
      <c r="AI8" s="851"/>
      <c r="AJ8" s="851"/>
      <c r="AK8" s="851"/>
      <c r="AL8" s="835" t="s">
        <v>20</v>
      </c>
      <c r="AM8" s="836"/>
      <c r="AN8" s="836"/>
      <c r="AO8" s="837"/>
      <c r="AP8" s="629" t="s">
        <v>20</v>
      </c>
      <c r="AQ8" s="629"/>
      <c r="AR8" s="629"/>
      <c r="AS8" s="629"/>
      <c r="AT8" s="629"/>
      <c r="AU8" s="629"/>
      <c r="AV8" s="629"/>
      <c r="AW8" s="629"/>
      <c r="AX8" s="629"/>
      <c r="AY8">
        <f>COUNTA($C$8)</f>
        <v>1</v>
      </c>
    </row>
    <row r="9" spans="1:51" ht="26.25" hidden="1"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hidden="1"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hidden="1"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hidden="1"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hidden="1"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hidden="1"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hidden="1"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hidden="1"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hidden="1"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hidden="1"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hidden="1"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hidden="1"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hidden="1"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hidden="1"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hidden="1"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hidden="1"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hidden="1"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hidden="1"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hidden="1"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hidden="1"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hidden="1"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hidden="1"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hidden="1"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hidden="1"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hidden="1"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832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828"/>
      <c r="B36" s="828"/>
      <c r="C36" s="828" t="s">
        <v>278</v>
      </c>
      <c r="D36" s="828"/>
      <c r="E36" s="828"/>
      <c r="F36" s="828"/>
      <c r="G36" s="828"/>
      <c r="H36" s="828"/>
      <c r="I36" s="828"/>
      <c r="J36" s="947" t="s">
        <v>279</v>
      </c>
      <c r="K36" s="948"/>
      <c r="L36" s="948"/>
      <c r="M36" s="948"/>
      <c r="N36" s="948"/>
      <c r="O36" s="948"/>
      <c r="P36" s="416" t="s">
        <v>280</v>
      </c>
      <c r="Q36" s="416"/>
      <c r="R36" s="416"/>
      <c r="S36" s="416"/>
      <c r="T36" s="416"/>
      <c r="U36" s="416"/>
      <c r="V36" s="416"/>
      <c r="W36" s="416"/>
      <c r="X36" s="416"/>
      <c r="Y36" s="830" t="s">
        <v>281</v>
      </c>
      <c r="Z36" s="831"/>
      <c r="AA36" s="831"/>
      <c r="AB36" s="831"/>
      <c r="AC36" s="947" t="s">
        <v>282</v>
      </c>
      <c r="AD36" s="947"/>
      <c r="AE36" s="947"/>
      <c r="AF36" s="947"/>
      <c r="AG36" s="947"/>
      <c r="AH36" s="830" t="s">
        <v>331</v>
      </c>
      <c r="AI36" s="828"/>
      <c r="AJ36" s="828"/>
      <c r="AK36" s="828"/>
      <c r="AL36" s="828" t="s">
        <v>284</v>
      </c>
      <c r="AM36" s="828"/>
      <c r="AN36" s="828"/>
      <c r="AO36" s="832"/>
      <c r="AP36" s="947" t="s">
        <v>285</v>
      </c>
      <c r="AQ36" s="947"/>
      <c r="AR36" s="947"/>
      <c r="AS36" s="947"/>
      <c r="AT36" s="947"/>
      <c r="AU36" s="947"/>
      <c r="AV36" s="947"/>
      <c r="AW36" s="947"/>
      <c r="AX36" s="947"/>
      <c r="AY36">
        <f>$AY$34</f>
        <v>1</v>
      </c>
    </row>
    <row r="37" spans="1:51" ht="26.25" customHeight="1" x14ac:dyDescent="0.15">
      <c r="A37" s="945">
        <v>1</v>
      </c>
      <c r="B37" s="945">
        <v>1</v>
      </c>
      <c r="C37" s="839" t="s">
        <v>833</v>
      </c>
      <c r="D37" s="840"/>
      <c r="E37" s="840"/>
      <c r="F37" s="840"/>
      <c r="G37" s="840"/>
      <c r="H37" s="840"/>
      <c r="I37" s="840"/>
      <c r="J37" s="841">
        <v>9011001065997</v>
      </c>
      <c r="K37" s="842"/>
      <c r="L37" s="842"/>
      <c r="M37" s="842"/>
      <c r="N37" s="842"/>
      <c r="O37" s="842"/>
      <c r="P37" s="844" t="s">
        <v>834</v>
      </c>
      <c r="Q37" s="844"/>
      <c r="R37" s="844"/>
      <c r="S37" s="844"/>
      <c r="T37" s="844"/>
      <c r="U37" s="844"/>
      <c r="V37" s="844"/>
      <c r="W37" s="844"/>
      <c r="X37" s="844"/>
      <c r="Y37" s="845">
        <v>4</v>
      </c>
      <c r="Z37" s="846"/>
      <c r="AA37" s="846"/>
      <c r="AB37" s="847"/>
      <c r="AC37" s="946" t="s">
        <v>824</v>
      </c>
      <c r="AD37" s="946"/>
      <c r="AE37" s="946"/>
      <c r="AF37" s="946"/>
      <c r="AG37" s="946"/>
      <c r="AH37" s="850" t="s">
        <v>20</v>
      </c>
      <c r="AI37" s="851"/>
      <c r="AJ37" s="851"/>
      <c r="AK37" s="851"/>
      <c r="AL37" s="835" t="s">
        <v>20</v>
      </c>
      <c r="AM37" s="836"/>
      <c r="AN37" s="836"/>
      <c r="AO37" s="837"/>
      <c r="AP37" s="629" t="s">
        <v>20</v>
      </c>
      <c r="AQ37" s="629"/>
      <c r="AR37" s="629"/>
      <c r="AS37" s="629"/>
      <c r="AT37" s="629"/>
      <c r="AU37" s="629"/>
      <c r="AV37" s="629"/>
      <c r="AW37" s="629"/>
      <c r="AX37" s="629"/>
      <c r="AY37">
        <f>$AY$34</f>
        <v>1</v>
      </c>
    </row>
    <row r="38" spans="1:51" ht="26.25" customHeight="1" x14ac:dyDescent="0.15">
      <c r="A38" s="945">
        <v>2</v>
      </c>
      <c r="B38" s="945">
        <v>1</v>
      </c>
      <c r="C38" s="840" t="s">
        <v>835</v>
      </c>
      <c r="D38" s="840"/>
      <c r="E38" s="840"/>
      <c r="F38" s="840"/>
      <c r="G38" s="840"/>
      <c r="H38" s="840"/>
      <c r="I38" s="840"/>
      <c r="J38" s="841" t="s">
        <v>20</v>
      </c>
      <c r="K38" s="842"/>
      <c r="L38" s="842"/>
      <c r="M38" s="842"/>
      <c r="N38" s="842"/>
      <c r="O38" s="842"/>
      <c r="P38" s="844" t="s">
        <v>836</v>
      </c>
      <c r="Q38" s="844"/>
      <c r="R38" s="844"/>
      <c r="S38" s="844"/>
      <c r="T38" s="844"/>
      <c r="U38" s="844"/>
      <c r="V38" s="844"/>
      <c r="W38" s="844"/>
      <c r="X38" s="844"/>
      <c r="Y38" s="845">
        <v>0.9</v>
      </c>
      <c r="Z38" s="846"/>
      <c r="AA38" s="846"/>
      <c r="AB38" s="847"/>
      <c r="AC38" s="946" t="s">
        <v>824</v>
      </c>
      <c r="AD38" s="946"/>
      <c r="AE38" s="946"/>
      <c r="AF38" s="946"/>
      <c r="AG38" s="946"/>
      <c r="AH38" s="850" t="s">
        <v>20</v>
      </c>
      <c r="AI38" s="851"/>
      <c r="AJ38" s="851"/>
      <c r="AK38" s="851"/>
      <c r="AL38" s="835" t="s">
        <v>20</v>
      </c>
      <c r="AM38" s="836"/>
      <c r="AN38" s="836"/>
      <c r="AO38" s="837"/>
      <c r="AP38" s="629" t="s">
        <v>20</v>
      </c>
      <c r="AQ38" s="629"/>
      <c r="AR38" s="629"/>
      <c r="AS38" s="629"/>
      <c r="AT38" s="629"/>
      <c r="AU38" s="629"/>
      <c r="AV38" s="629"/>
      <c r="AW38" s="629"/>
      <c r="AX38" s="629"/>
      <c r="AY38">
        <f>COUNTA($C$38)</f>
        <v>1</v>
      </c>
    </row>
    <row r="39" spans="1:51" ht="26.25" hidden="1"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hidden="1"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hidden="1"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hidden="1"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hidden="1"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hidden="1"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hidden="1"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hidden="1"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hidden="1"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hidden="1"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hidden="1"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hidden="1"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hidden="1"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hidden="1"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hidden="1"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hidden="1"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hidden="1"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hidden="1"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hidden="1"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hidden="1"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hidden="1"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hidden="1"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hidden="1"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hidden="1"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hidden="1"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hidden="1"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hidden="1"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hidden="1"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837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828"/>
      <c r="B69" s="828"/>
      <c r="C69" s="828" t="s">
        <v>278</v>
      </c>
      <c r="D69" s="828"/>
      <c r="E69" s="828"/>
      <c r="F69" s="828"/>
      <c r="G69" s="828"/>
      <c r="H69" s="828"/>
      <c r="I69" s="828"/>
      <c r="J69" s="947" t="s">
        <v>279</v>
      </c>
      <c r="K69" s="948"/>
      <c r="L69" s="948"/>
      <c r="M69" s="948"/>
      <c r="N69" s="948"/>
      <c r="O69" s="948"/>
      <c r="P69" s="416" t="s">
        <v>280</v>
      </c>
      <c r="Q69" s="416"/>
      <c r="R69" s="416"/>
      <c r="S69" s="416"/>
      <c r="T69" s="416"/>
      <c r="U69" s="416"/>
      <c r="V69" s="416"/>
      <c r="W69" s="416"/>
      <c r="X69" s="416"/>
      <c r="Y69" s="830" t="s">
        <v>281</v>
      </c>
      <c r="Z69" s="831"/>
      <c r="AA69" s="831"/>
      <c r="AB69" s="831"/>
      <c r="AC69" s="947" t="s">
        <v>282</v>
      </c>
      <c r="AD69" s="947"/>
      <c r="AE69" s="947"/>
      <c r="AF69" s="947"/>
      <c r="AG69" s="947"/>
      <c r="AH69" s="830" t="s">
        <v>331</v>
      </c>
      <c r="AI69" s="828"/>
      <c r="AJ69" s="828"/>
      <c r="AK69" s="828"/>
      <c r="AL69" s="828" t="s">
        <v>284</v>
      </c>
      <c r="AM69" s="828"/>
      <c r="AN69" s="828"/>
      <c r="AO69" s="832"/>
      <c r="AP69" s="947" t="s">
        <v>285</v>
      </c>
      <c r="AQ69" s="947"/>
      <c r="AR69" s="947"/>
      <c r="AS69" s="947"/>
      <c r="AT69" s="947"/>
      <c r="AU69" s="947"/>
      <c r="AV69" s="947"/>
      <c r="AW69" s="947"/>
      <c r="AX69" s="947"/>
      <c r="AY69" s="31">
        <f>$AY$67</f>
        <v>1</v>
      </c>
    </row>
    <row r="70" spans="1:51" ht="58.5" customHeight="1" x14ac:dyDescent="0.15">
      <c r="A70" s="945">
        <v>1</v>
      </c>
      <c r="B70" s="945">
        <v>1</v>
      </c>
      <c r="C70" s="840" t="s">
        <v>838</v>
      </c>
      <c r="D70" s="840"/>
      <c r="E70" s="840"/>
      <c r="F70" s="840"/>
      <c r="G70" s="840"/>
      <c r="H70" s="840"/>
      <c r="I70" s="840"/>
      <c r="J70" s="841">
        <v>9011101080847</v>
      </c>
      <c r="K70" s="842"/>
      <c r="L70" s="842"/>
      <c r="M70" s="842"/>
      <c r="N70" s="842"/>
      <c r="O70" s="842"/>
      <c r="P70" s="844" t="s">
        <v>839</v>
      </c>
      <c r="Q70" s="844"/>
      <c r="R70" s="844"/>
      <c r="S70" s="844"/>
      <c r="T70" s="844"/>
      <c r="U70" s="844"/>
      <c r="V70" s="844"/>
      <c r="W70" s="844"/>
      <c r="X70" s="844"/>
      <c r="Y70" s="845">
        <v>88.7</v>
      </c>
      <c r="Z70" s="846"/>
      <c r="AA70" s="846"/>
      <c r="AB70" s="847"/>
      <c r="AC70" s="946" t="s">
        <v>824</v>
      </c>
      <c r="AD70" s="946"/>
      <c r="AE70" s="946"/>
      <c r="AF70" s="946"/>
      <c r="AG70" s="946"/>
      <c r="AH70" s="850" t="s">
        <v>20</v>
      </c>
      <c r="AI70" s="851"/>
      <c r="AJ70" s="851"/>
      <c r="AK70" s="851"/>
      <c r="AL70" s="835" t="s">
        <v>20</v>
      </c>
      <c r="AM70" s="836"/>
      <c r="AN70" s="836"/>
      <c r="AO70" s="837"/>
      <c r="AP70" s="629" t="s">
        <v>20</v>
      </c>
      <c r="AQ70" s="629"/>
      <c r="AR70" s="629"/>
      <c r="AS70" s="629"/>
      <c r="AT70" s="629"/>
      <c r="AU70" s="629"/>
      <c r="AV70" s="629"/>
      <c r="AW70" s="629"/>
      <c r="AX70" s="629"/>
      <c r="AY70" s="31">
        <f>$AY$67</f>
        <v>1</v>
      </c>
    </row>
    <row r="71" spans="1:51" ht="26.25" customHeight="1" x14ac:dyDescent="0.15">
      <c r="A71" s="945">
        <v>2</v>
      </c>
      <c r="B71" s="945">
        <v>1</v>
      </c>
      <c r="C71" s="840" t="s">
        <v>840</v>
      </c>
      <c r="D71" s="840"/>
      <c r="E71" s="840"/>
      <c r="F71" s="840"/>
      <c r="G71" s="840"/>
      <c r="H71" s="840"/>
      <c r="I71" s="840"/>
      <c r="J71" s="841">
        <v>4010101012294</v>
      </c>
      <c r="K71" s="842"/>
      <c r="L71" s="842"/>
      <c r="M71" s="842"/>
      <c r="N71" s="842"/>
      <c r="O71" s="842"/>
      <c r="P71" s="844" t="s">
        <v>841</v>
      </c>
      <c r="Q71" s="844"/>
      <c r="R71" s="844"/>
      <c r="S71" s="844"/>
      <c r="T71" s="844"/>
      <c r="U71" s="844"/>
      <c r="V71" s="844"/>
      <c r="W71" s="844"/>
      <c r="X71" s="844"/>
      <c r="Y71" s="845">
        <v>48.1</v>
      </c>
      <c r="Z71" s="846"/>
      <c r="AA71" s="846"/>
      <c r="AB71" s="847"/>
      <c r="AC71" s="946" t="s">
        <v>824</v>
      </c>
      <c r="AD71" s="946"/>
      <c r="AE71" s="946"/>
      <c r="AF71" s="946"/>
      <c r="AG71" s="946"/>
      <c r="AH71" s="850" t="s">
        <v>20</v>
      </c>
      <c r="AI71" s="851"/>
      <c r="AJ71" s="851"/>
      <c r="AK71" s="851"/>
      <c r="AL71" s="835" t="s">
        <v>20</v>
      </c>
      <c r="AM71" s="836"/>
      <c r="AN71" s="836"/>
      <c r="AO71" s="837"/>
      <c r="AP71" s="629" t="s">
        <v>20</v>
      </c>
      <c r="AQ71" s="629"/>
      <c r="AR71" s="629"/>
      <c r="AS71" s="629"/>
      <c r="AT71" s="629"/>
      <c r="AU71" s="629"/>
      <c r="AV71" s="629"/>
      <c r="AW71" s="629"/>
      <c r="AX71" s="629"/>
      <c r="AY71">
        <f>COUNTA($C$71)</f>
        <v>1</v>
      </c>
    </row>
    <row r="72" spans="1:51" ht="26.25" customHeight="1" x14ac:dyDescent="0.15">
      <c r="A72" s="945">
        <v>3</v>
      </c>
      <c r="B72" s="945">
        <v>1</v>
      </c>
      <c r="C72" s="840" t="s">
        <v>842</v>
      </c>
      <c r="D72" s="840"/>
      <c r="E72" s="840"/>
      <c r="F72" s="840"/>
      <c r="G72" s="840"/>
      <c r="H72" s="840"/>
      <c r="I72" s="840"/>
      <c r="J72" s="841">
        <v>7010401001556</v>
      </c>
      <c r="K72" s="842"/>
      <c r="L72" s="842"/>
      <c r="M72" s="842"/>
      <c r="N72" s="842"/>
      <c r="O72" s="842"/>
      <c r="P72" s="844" t="s">
        <v>843</v>
      </c>
      <c r="Q72" s="844"/>
      <c r="R72" s="844"/>
      <c r="S72" s="844"/>
      <c r="T72" s="844"/>
      <c r="U72" s="844"/>
      <c r="V72" s="844"/>
      <c r="W72" s="844"/>
      <c r="X72" s="844"/>
      <c r="Y72" s="845">
        <v>44</v>
      </c>
      <c r="Z72" s="846"/>
      <c r="AA72" s="846"/>
      <c r="AB72" s="847"/>
      <c r="AC72" s="946" t="s">
        <v>824</v>
      </c>
      <c r="AD72" s="946"/>
      <c r="AE72" s="946"/>
      <c r="AF72" s="946"/>
      <c r="AG72" s="946"/>
      <c r="AH72" s="850" t="s">
        <v>20</v>
      </c>
      <c r="AI72" s="851"/>
      <c r="AJ72" s="851"/>
      <c r="AK72" s="851"/>
      <c r="AL72" s="835" t="s">
        <v>20</v>
      </c>
      <c r="AM72" s="836"/>
      <c r="AN72" s="836"/>
      <c r="AO72" s="837"/>
      <c r="AP72" s="629" t="s">
        <v>20</v>
      </c>
      <c r="AQ72" s="629"/>
      <c r="AR72" s="629"/>
      <c r="AS72" s="629"/>
      <c r="AT72" s="629"/>
      <c r="AU72" s="629"/>
      <c r="AV72" s="629"/>
      <c r="AW72" s="629"/>
      <c r="AX72" s="629"/>
      <c r="AY72">
        <f>COUNTA($C$72)</f>
        <v>1</v>
      </c>
    </row>
    <row r="73" spans="1:51" ht="26.25" customHeight="1" x14ac:dyDescent="0.15">
      <c r="A73" s="945">
        <v>4</v>
      </c>
      <c r="B73" s="945">
        <v>1</v>
      </c>
      <c r="C73" s="840" t="s">
        <v>844</v>
      </c>
      <c r="D73" s="840"/>
      <c r="E73" s="840"/>
      <c r="F73" s="840"/>
      <c r="G73" s="840"/>
      <c r="H73" s="840"/>
      <c r="I73" s="840"/>
      <c r="J73" s="841">
        <v>5380001009568</v>
      </c>
      <c r="K73" s="842"/>
      <c r="L73" s="842"/>
      <c r="M73" s="842"/>
      <c r="N73" s="842"/>
      <c r="O73" s="842"/>
      <c r="P73" s="844" t="s">
        <v>845</v>
      </c>
      <c r="Q73" s="844"/>
      <c r="R73" s="844"/>
      <c r="S73" s="844"/>
      <c r="T73" s="844"/>
      <c r="U73" s="844"/>
      <c r="V73" s="844"/>
      <c r="W73" s="844"/>
      <c r="X73" s="844"/>
      <c r="Y73" s="845">
        <v>39.799999999999997</v>
      </c>
      <c r="Z73" s="846"/>
      <c r="AA73" s="846"/>
      <c r="AB73" s="847"/>
      <c r="AC73" s="946" t="s">
        <v>824</v>
      </c>
      <c r="AD73" s="946"/>
      <c r="AE73" s="946"/>
      <c r="AF73" s="946"/>
      <c r="AG73" s="946"/>
      <c r="AH73" s="850" t="s">
        <v>20</v>
      </c>
      <c r="AI73" s="851"/>
      <c r="AJ73" s="851"/>
      <c r="AK73" s="851"/>
      <c r="AL73" s="835" t="s">
        <v>20</v>
      </c>
      <c r="AM73" s="836"/>
      <c r="AN73" s="836"/>
      <c r="AO73" s="837"/>
      <c r="AP73" s="629" t="s">
        <v>20</v>
      </c>
      <c r="AQ73" s="629"/>
      <c r="AR73" s="629"/>
      <c r="AS73" s="629"/>
      <c r="AT73" s="629"/>
      <c r="AU73" s="629"/>
      <c r="AV73" s="629"/>
      <c r="AW73" s="629"/>
      <c r="AX73" s="629"/>
      <c r="AY73">
        <f>COUNTA($C$73)</f>
        <v>1</v>
      </c>
    </row>
    <row r="74" spans="1:51" ht="26.25" customHeight="1" x14ac:dyDescent="0.15">
      <c r="A74" s="945">
        <v>5</v>
      </c>
      <c r="B74" s="945">
        <v>1</v>
      </c>
      <c r="C74" s="840" t="s">
        <v>846</v>
      </c>
      <c r="D74" s="840"/>
      <c r="E74" s="840"/>
      <c r="F74" s="840"/>
      <c r="G74" s="840"/>
      <c r="H74" s="840"/>
      <c r="I74" s="840"/>
      <c r="J74" s="841">
        <v>8380002033886</v>
      </c>
      <c r="K74" s="842"/>
      <c r="L74" s="842"/>
      <c r="M74" s="842"/>
      <c r="N74" s="842"/>
      <c r="O74" s="842"/>
      <c r="P74" s="844" t="s">
        <v>847</v>
      </c>
      <c r="Q74" s="844"/>
      <c r="R74" s="844"/>
      <c r="S74" s="844"/>
      <c r="T74" s="844"/>
      <c r="U74" s="844"/>
      <c r="V74" s="844"/>
      <c r="W74" s="844"/>
      <c r="X74" s="844"/>
      <c r="Y74" s="845">
        <v>16.5</v>
      </c>
      <c r="Z74" s="846"/>
      <c r="AA74" s="846"/>
      <c r="AB74" s="847"/>
      <c r="AC74" s="946" t="s">
        <v>824</v>
      </c>
      <c r="AD74" s="946"/>
      <c r="AE74" s="946"/>
      <c r="AF74" s="946"/>
      <c r="AG74" s="946"/>
      <c r="AH74" s="850" t="s">
        <v>20</v>
      </c>
      <c r="AI74" s="851"/>
      <c r="AJ74" s="851"/>
      <c r="AK74" s="851"/>
      <c r="AL74" s="835" t="s">
        <v>20</v>
      </c>
      <c r="AM74" s="836"/>
      <c r="AN74" s="836"/>
      <c r="AO74" s="837"/>
      <c r="AP74" s="629" t="s">
        <v>20</v>
      </c>
      <c r="AQ74" s="629"/>
      <c r="AR74" s="629"/>
      <c r="AS74" s="629"/>
      <c r="AT74" s="629"/>
      <c r="AU74" s="629"/>
      <c r="AV74" s="629"/>
      <c r="AW74" s="629"/>
      <c r="AX74" s="629"/>
      <c r="AY74">
        <f>COUNTA($C$74)</f>
        <v>1</v>
      </c>
    </row>
    <row r="75" spans="1:51" ht="26.25" customHeight="1" x14ac:dyDescent="0.15">
      <c r="A75" s="945">
        <v>6</v>
      </c>
      <c r="B75" s="945">
        <v>1</v>
      </c>
      <c r="C75" s="840" t="s">
        <v>848</v>
      </c>
      <c r="D75" s="840"/>
      <c r="E75" s="840"/>
      <c r="F75" s="840"/>
      <c r="G75" s="840"/>
      <c r="H75" s="840"/>
      <c r="I75" s="840"/>
      <c r="J75" s="841">
        <v>9011001042749</v>
      </c>
      <c r="K75" s="842"/>
      <c r="L75" s="842"/>
      <c r="M75" s="842"/>
      <c r="N75" s="842"/>
      <c r="O75" s="842"/>
      <c r="P75" s="844" t="s">
        <v>849</v>
      </c>
      <c r="Q75" s="844"/>
      <c r="R75" s="844"/>
      <c r="S75" s="844"/>
      <c r="T75" s="844"/>
      <c r="U75" s="844"/>
      <c r="V75" s="844"/>
      <c r="W75" s="844"/>
      <c r="X75" s="844"/>
      <c r="Y75" s="845">
        <v>9.9</v>
      </c>
      <c r="Z75" s="846"/>
      <c r="AA75" s="846"/>
      <c r="AB75" s="847"/>
      <c r="AC75" s="946" t="s">
        <v>824</v>
      </c>
      <c r="AD75" s="946"/>
      <c r="AE75" s="946"/>
      <c r="AF75" s="946"/>
      <c r="AG75" s="946"/>
      <c r="AH75" s="850" t="s">
        <v>20</v>
      </c>
      <c r="AI75" s="851"/>
      <c r="AJ75" s="851"/>
      <c r="AK75" s="851"/>
      <c r="AL75" s="835" t="s">
        <v>20</v>
      </c>
      <c r="AM75" s="836"/>
      <c r="AN75" s="836"/>
      <c r="AO75" s="837"/>
      <c r="AP75" s="629" t="s">
        <v>20</v>
      </c>
      <c r="AQ75" s="629"/>
      <c r="AR75" s="629"/>
      <c r="AS75" s="629"/>
      <c r="AT75" s="629"/>
      <c r="AU75" s="629"/>
      <c r="AV75" s="629"/>
      <c r="AW75" s="629"/>
      <c r="AX75" s="629"/>
      <c r="AY75">
        <f>COUNTA($C$75)</f>
        <v>1</v>
      </c>
    </row>
    <row r="76" spans="1:51" ht="42" customHeight="1" x14ac:dyDescent="0.15">
      <c r="A76" s="945">
        <v>7</v>
      </c>
      <c r="B76" s="945">
        <v>1</v>
      </c>
      <c r="C76" s="840" t="s">
        <v>850</v>
      </c>
      <c r="D76" s="840"/>
      <c r="E76" s="840"/>
      <c r="F76" s="840"/>
      <c r="G76" s="840"/>
      <c r="H76" s="840"/>
      <c r="I76" s="840"/>
      <c r="J76" s="841">
        <v>9010401090655</v>
      </c>
      <c r="K76" s="842"/>
      <c r="L76" s="842"/>
      <c r="M76" s="842"/>
      <c r="N76" s="842"/>
      <c r="O76" s="842"/>
      <c r="P76" s="844" t="s">
        <v>851</v>
      </c>
      <c r="Q76" s="844"/>
      <c r="R76" s="844"/>
      <c r="S76" s="844"/>
      <c r="T76" s="844"/>
      <c r="U76" s="844"/>
      <c r="V76" s="844"/>
      <c r="W76" s="844"/>
      <c r="X76" s="844"/>
      <c r="Y76" s="845">
        <v>6.6</v>
      </c>
      <c r="Z76" s="846"/>
      <c r="AA76" s="846"/>
      <c r="AB76" s="847"/>
      <c r="AC76" s="946" t="s">
        <v>824</v>
      </c>
      <c r="AD76" s="946"/>
      <c r="AE76" s="946"/>
      <c r="AF76" s="946"/>
      <c r="AG76" s="946"/>
      <c r="AH76" s="850" t="s">
        <v>20</v>
      </c>
      <c r="AI76" s="851"/>
      <c r="AJ76" s="851"/>
      <c r="AK76" s="851"/>
      <c r="AL76" s="835" t="s">
        <v>20</v>
      </c>
      <c r="AM76" s="836"/>
      <c r="AN76" s="836"/>
      <c r="AO76" s="837"/>
      <c r="AP76" s="629" t="s">
        <v>20</v>
      </c>
      <c r="AQ76" s="629"/>
      <c r="AR76" s="629"/>
      <c r="AS76" s="629"/>
      <c r="AT76" s="629"/>
      <c r="AU76" s="629"/>
      <c r="AV76" s="629"/>
      <c r="AW76" s="629"/>
      <c r="AX76" s="629"/>
      <c r="AY76">
        <f>COUNTA($C$76)</f>
        <v>1</v>
      </c>
    </row>
    <row r="77" spans="1:51" ht="26.25" customHeight="1" x14ac:dyDescent="0.15">
      <c r="A77" s="945">
        <v>8</v>
      </c>
      <c r="B77" s="945">
        <v>1</v>
      </c>
      <c r="C77" s="840" t="s">
        <v>852</v>
      </c>
      <c r="D77" s="840"/>
      <c r="E77" s="840"/>
      <c r="F77" s="840"/>
      <c r="G77" s="840"/>
      <c r="H77" s="840"/>
      <c r="I77" s="840"/>
      <c r="J77" s="841">
        <v>2010401089183</v>
      </c>
      <c r="K77" s="842"/>
      <c r="L77" s="842"/>
      <c r="M77" s="842"/>
      <c r="N77" s="842"/>
      <c r="O77" s="842"/>
      <c r="P77" s="844" t="s">
        <v>853</v>
      </c>
      <c r="Q77" s="844"/>
      <c r="R77" s="844"/>
      <c r="S77" s="844"/>
      <c r="T77" s="844"/>
      <c r="U77" s="844"/>
      <c r="V77" s="844"/>
      <c r="W77" s="844"/>
      <c r="X77" s="844"/>
      <c r="Y77" s="845">
        <v>4</v>
      </c>
      <c r="Z77" s="846"/>
      <c r="AA77" s="846"/>
      <c r="AB77" s="847"/>
      <c r="AC77" s="946" t="s">
        <v>824</v>
      </c>
      <c r="AD77" s="946"/>
      <c r="AE77" s="946"/>
      <c r="AF77" s="946"/>
      <c r="AG77" s="946"/>
      <c r="AH77" s="850" t="s">
        <v>20</v>
      </c>
      <c r="AI77" s="851"/>
      <c r="AJ77" s="851"/>
      <c r="AK77" s="851"/>
      <c r="AL77" s="835" t="s">
        <v>20</v>
      </c>
      <c r="AM77" s="836"/>
      <c r="AN77" s="836"/>
      <c r="AO77" s="837"/>
      <c r="AP77" s="629" t="s">
        <v>20</v>
      </c>
      <c r="AQ77" s="629"/>
      <c r="AR77" s="629"/>
      <c r="AS77" s="629"/>
      <c r="AT77" s="629"/>
      <c r="AU77" s="629"/>
      <c r="AV77" s="629"/>
      <c r="AW77" s="629"/>
      <c r="AX77" s="629"/>
      <c r="AY77">
        <f>COUNTA($C$77)</f>
        <v>1</v>
      </c>
    </row>
    <row r="78" spans="1:51" ht="26.25" customHeight="1" x14ac:dyDescent="0.15">
      <c r="A78" s="945">
        <v>9</v>
      </c>
      <c r="B78" s="945">
        <v>1</v>
      </c>
      <c r="C78" s="840" t="s">
        <v>854</v>
      </c>
      <c r="D78" s="840"/>
      <c r="E78" s="840"/>
      <c r="F78" s="840"/>
      <c r="G78" s="840"/>
      <c r="H78" s="840"/>
      <c r="I78" s="840"/>
      <c r="J78" s="841">
        <v>1010701027100</v>
      </c>
      <c r="K78" s="842"/>
      <c r="L78" s="842"/>
      <c r="M78" s="842"/>
      <c r="N78" s="842"/>
      <c r="O78" s="842"/>
      <c r="P78" s="844" t="s">
        <v>855</v>
      </c>
      <c r="Q78" s="844"/>
      <c r="R78" s="844"/>
      <c r="S78" s="844"/>
      <c r="T78" s="844"/>
      <c r="U78" s="844"/>
      <c r="V78" s="844"/>
      <c r="W78" s="844"/>
      <c r="X78" s="844"/>
      <c r="Y78" s="845">
        <v>2.2000000000000002</v>
      </c>
      <c r="Z78" s="846"/>
      <c r="AA78" s="846"/>
      <c r="AB78" s="847"/>
      <c r="AC78" s="946" t="s">
        <v>824</v>
      </c>
      <c r="AD78" s="946"/>
      <c r="AE78" s="946"/>
      <c r="AF78" s="946"/>
      <c r="AG78" s="946"/>
      <c r="AH78" s="850" t="s">
        <v>20</v>
      </c>
      <c r="AI78" s="851"/>
      <c r="AJ78" s="851"/>
      <c r="AK78" s="851"/>
      <c r="AL78" s="835" t="s">
        <v>20</v>
      </c>
      <c r="AM78" s="836"/>
      <c r="AN78" s="836"/>
      <c r="AO78" s="837"/>
      <c r="AP78" s="629" t="s">
        <v>20</v>
      </c>
      <c r="AQ78" s="629"/>
      <c r="AR78" s="629"/>
      <c r="AS78" s="629"/>
      <c r="AT78" s="629"/>
      <c r="AU78" s="629"/>
      <c r="AV78" s="629"/>
      <c r="AW78" s="629"/>
      <c r="AX78" s="629"/>
      <c r="AY78">
        <f>COUNTA($C$78)</f>
        <v>1</v>
      </c>
    </row>
    <row r="79" spans="1:51" ht="26.25" customHeight="1" x14ac:dyDescent="0.15">
      <c r="A79" s="945">
        <v>10</v>
      </c>
      <c r="B79" s="945">
        <v>1</v>
      </c>
      <c r="C79" s="840" t="s">
        <v>856</v>
      </c>
      <c r="D79" s="840"/>
      <c r="E79" s="840"/>
      <c r="F79" s="840"/>
      <c r="G79" s="840"/>
      <c r="H79" s="840"/>
      <c r="I79" s="840"/>
      <c r="J79" s="841">
        <v>9010005030272</v>
      </c>
      <c r="K79" s="842"/>
      <c r="L79" s="842"/>
      <c r="M79" s="842"/>
      <c r="N79" s="842"/>
      <c r="O79" s="842"/>
      <c r="P79" s="844" t="s">
        <v>853</v>
      </c>
      <c r="Q79" s="844"/>
      <c r="R79" s="844"/>
      <c r="S79" s="844"/>
      <c r="T79" s="844"/>
      <c r="U79" s="844"/>
      <c r="V79" s="844"/>
      <c r="W79" s="844"/>
      <c r="X79" s="844"/>
      <c r="Y79" s="845">
        <v>1.1000000000000001</v>
      </c>
      <c r="Z79" s="846"/>
      <c r="AA79" s="846"/>
      <c r="AB79" s="847"/>
      <c r="AC79" s="946" t="s">
        <v>824</v>
      </c>
      <c r="AD79" s="946"/>
      <c r="AE79" s="946"/>
      <c r="AF79" s="946"/>
      <c r="AG79" s="946"/>
      <c r="AH79" s="850" t="s">
        <v>20</v>
      </c>
      <c r="AI79" s="851"/>
      <c r="AJ79" s="851"/>
      <c r="AK79" s="851"/>
      <c r="AL79" s="835" t="s">
        <v>20</v>
      </c>
      <c r="AM79" s="836"/>
      <c r="AN79" s="836"/>
      <c r="AO79" s="837"/>
      <c r="AP79" s="629" t="s">
        <v>20</v>
      </c>
      <c r="AQ79" s="629"/>
      <c r="AR79" s="629"/>
      <c r="AS79" s="629"/>
      <c r="AT79" s="629"/>
      <c r="AU79" s="629"/>
      <c r="AV79" s="629"/>
      <c r="AW79" s="629"/>
      <c r="AX79" s="629"/>
      <c r="AY79">
        <f>COUNTA($C$79)</f>
        <v>1</v>
      </c>
    </row>
    <row r="80" spans="1:51" ht="26.25" hidden="1"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hidden="1"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hidden="1"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hidden="1"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hidden="1"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hidden="1"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hidden="1"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hidden="1"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hidden="1"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hidden="1"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hidden="1"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hidden="1"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hidden="1"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hidden="1"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hidden="1"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hidden="1"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hidden="1"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hidden="1"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hidden="1"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hidden="1"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9"/>
      <c r="B101" s="46" t="s">
        <v>857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15">
      <c r="A102" s="828"/>
      <c r="B102" s="828"/>
      <c r="C102" s="828" t="s">
        <v>278</v>
      </c>
      <c r="D102" s="828"/>
      <c r="E102" s="828"/>
      <c r="F102" s="828"/>
      <c r="G102" s="828"/>
      <c r="H102" s="828"/>
      <c r="I102" s="828"/>
      <c r="J102" s="947" t="s">
        <v>279</v>
      </c>
      <c r="K102" s="948"/>
      <c r="L102" s="948"/>
      <c r="M102" s="948"/>
      <c r="N102" s="948"/>
      <c r="O102" s="948"/>
      <c r="P102" s="416" t="s">
        <v>280</v>
      </c>
      <c r="Q102" s="416"/>
      <c r="R102" s="416"/>
      <c r="S102" s="416"/>
      <c r="T102" s="416"/>
      <c r="U102" s="416"/>
      <c r="V102" s="416"/>
      <c r="W102" s="416"/>
      <c r="X102" s="416"/>
      <c r="Y102" s="830" t="s">
        <v>281</v>
      </c>
      <c r="Z102" s="831"/>
      <c r="AA102" s="831"/>
      <c r="AB102" s="831"/>
      <c r="AC102" s="947" t="s">
        <v>282</v>
      </c>
      <c r="AD102" s="947"/>
      <c r="AE102" s="947"/>
      <c r="AF102" s="947"/>
      <c r="AG102" s="947"/>
      <c r="AH102" s="830" t="s">
        <v>331</v>
      </c>
      <c r="AI102" s="828"/>
      <c r="AJ102" s="828"/>
      <c r="AK102" s="828"/>
      <c r="AL102" s="828" t="s">
        <v>284</v>
      </c>
      <c r="AM102" s="828"/>
      <c r="AN102" s="828"/>
      <c r="AO102" s="832"/>
      <c r="AP102" s="947" t="s">
        <v>285</v>
      </c>
      <c r="AQ102" s="947"/>
      <c r="AR102" s="947"/>
      <c r="AS102" s="947"/>
      <c r="AT102" s="947"/>
      <c r="AU102" s="947"/>
      <c r="AV102" s="947"/>
      <c r="AW102" s="947"/>
      <c r="AX102" s="947"/>
      <c r="AY102" s="31">
        <f>$AY$100</f>
        <v>1</v>
      </c>
    </row>
    <row r="103" spans="1:51" ht="26.25" customHeight="1" x14ac:dyDescent="0.15">
      <c r="A103" s="945">
        <v>1</v>
      </c>
      <c r="B103" s="945">
        <v>1</v>
      </c>
      <c r="C103" s="840" t="s">
        <v>858</v>
      </c>
      <c r="D103" s="840"/>
      <c r="E103" s="840"/>
      <c r="F103" s="840"/>
      <c r="G103" s="840"/>
      <c r="H103" s="840"/>
      <c r="I103" s="840"/>
      <c r="J103" s="841" t="s">
        <v>20</v>
      </c>
      <c r="K103" s="842"/>
      <c r="L103" s="842"/>
      <c r="M103" s="842"/>
      <c r="N103" s="842"/>
      <c r="O103" s="842"/>
      <c r="P103" s="844" t="s">
        <v>859</v>
      </c>
      <c r="Q103" s="844"/>
      <c r="R103" s="844"/>
      <c r="S103" s="844"/>
      <c r="T103" s="844"/>
      <c r="U103" s="844"/>
      <c r="V103" s="844"/>
      <c r="W103" s="844"/>
      <c r="X103" s="844"/>
      <c r="Y103" s="845">
        <v>1</v>
      </c>
      <c r="Z103" s="846"/>
      <c r="AA103" s="846"/>
      <c r="AB103" s="847"/>
      <c r="AC103" s="946" t="s">
        <v>295</v>
      </c>
      <c r="AD103" s="946"/>
      <c r="AE103" s="946"/>
      <c r="AF103" s="946"/>
      <c r="AG103" s="946"/>
      <c r="AH103" s="850" t="s">
        <v>20</v>
      </c>
      <c r="AI103" s="851"/>
      <c r="AJ103" s="851"/>
      <c r="AK103" s="851"/>
      <c r="AL103" s="835" t="s">
        <v>20</v>
      </c>
      <c r="AM103" s="836"/>
      <c r="AN103" s="836"/>
      <c r="AO103" s="837"/>
      <c r="AP103" s="629" t="s">
        <v>20</v>
      </c>
      <c r="AQ103" s="629"/>
      <c r="AR103" s="629"/>
      <c r="AS103" s="629"/>
      <c r="AT103" s="629"/>
      <c r="AU103" s="629"/>
      <c r="AV103" s="629"/>
      <c r="AW103" s="629"/>
      <c r="AX103" s="629"/>
      <c r="AY103" s="31">
        <f>$AY$100</f>
        <v>1</v>
      </c>
    </row>
    <row r="104" spans="1:51" ht="26.25" customHeight="1" x14ac:dyDescent="0.15">
      <c r="A104" s="945">
        <v>2</v>
      </c>
      <c r="B104" s="945">
        <v>1</v>
      </c>
      <c r="C104" s="840" t="s">
        <v>860</v>
      </c>
      <c r="D104" s="840"/>
      <c r="E104" s="840"/>
      <c r="F104" s="840"/>
      <c r="G104" s="840"/>
      <c r="H104" s="840"/>
      <c r="I104" s="840"/>
      <c r="J104" s="841" t="s">
        <v>20</v>
      </c>
      <c r="K104" s="842"/>
      <c r="L104" s="842"/>
      <c r="M104" s="842"/>
      <c r="N104" s="842"/>
      <c r="O104" s="842"/>
      <c r="P104" s="844" t="s">
        <v>861</v>
      </c>
      <c r="Q104" s="844"/>
      <c r="R104" s="844"/>
      <c r="S104" s="844"/>
      <c r="T104" s="844"/>
      <c r="U104" s="844"/>
      <c r="V104" s="844"/>
      <c r="W104" s="844"/>
      <c r="X104" s="844"/>
      <c r="Y104" s="845">
        <v>1</v>
      </c>
      <c r="Z104" s="846"/>
      <c r="AA104" s="846"/>
      <c r="AB104" s="847"/>
      <c r="AC104" s="946" t="s">
        <v>295</v>
      </c>
      <c r="AD104" s="946"/>
      <c r="AE104" s="946"/>
      <c r="AF104" s="946"/>
      <c r="AG104" s="946"/>
      <c r="AH104" s="850" t="s">
        <v>20</v>
      </c>
      <c r="AI104" s="851"/>
      <c r="AJ104" s="851"/>
      <c r="AK104" s="851"/>
      <c r="AL104" s="835" t="s">
        <v>20</v>
      </c>
      <c r="AM104" s="836"/>
      <c r="AN104" s="836"/>
      <c r="AO104" s="837"/>
      <c r="AP104" s="629" t="s">
        <v>20</v>
      </c>
      <c r="AQ104" s="629"/>
      <c r="AR104" s="629"/>
      <c r="AS104" s="629"/>
      <c r="AT104" s="629"/>
      <c r="AU104" s="629"/>
      <c r="AV104" s="629"/>
      <c r="AW104" s="629"/>
      <c r="AX104" s="629"/>
      <c r="AY104">
        <f>COUNTA($C$104)</f>
        <v>1</v>
      </c>
    </row>
    <row r="105" spans="1:51" ht="26.25" customHeight="1" x14ac:dyDescent="0.15">
      <c r="A105" s="945">
        <v>3</v>
      </c>
      <c r="B105" s="945">
        <v>1</v>
      </c>
      <c r="C105" s="840" t="s">
        <v>862</v>
      </c>
      <c r="D105" s="840"/>
      <c r="E105" s="840"/>
      <c r="F105" s="840"/>
      <c r="G105" s="840"/>
      <c r="H105" s="840"/>
      <c r="I105" s="840"/>
      <c r="J105" s="841" t="s">
        <v>20</v>
      </c>
      <c r="K105" s="842"/>
      <c r="L105" s="842"/>
      <c r="M105" s="842"/>
      <c r="N105" s="842"/>
      <c r="O105" s="842"/>
      <c r="P105" s="844" t="s">
        <v>863</v>
      </c>
      <c r="Q105" s="844"/>
      <c r="R105" s="844"/>
      <c r="S105" s="844"/>
      <c r="T105" s="844"/>
      <c r="U105" s="844"/>
      <c r="V105" s="844"/>
      <c r="W105" s="844"/>
      <c r="X105" s="844"/>
      <c r="Y105" s="845">
        <v>1</v>
      </c>
      <c r="Z105" s="846"/>
      <c r="AA105" s="846"/>
      <c r="AB105" s="847"/>
      <c r="AC105" s="946" t="s">
        <v>295</v>
      </c>
      <c r="AD105" s="946"/>
      <c r="AE105" s="946"/>
      <c r="AF105" s="946"/>
      <c r="AG105" s="946"/>
      <c r="AH105" s="850" t="s">
        <v>20</v>
      </c>
      <c r="AI105" s="851"/>
      <c r="AJ105" s="851"/>
      <c r="AK105" s="851"/>
      <c r="AL105" s="835" t="s">
        <v>20</v>
      </c>
      <c r="AM105" s="836"/>
      <c r="AN105" s="836"/>
      <c r="AO105" s="837"/>
      <c r="AP105" s="629" t="s">
        <v>20</v>
      </c>
      <c r="AQ105" s="629"/>
      <c r="AR105" s="629"/>
      <c r="AS105" s="629"/>
      <c r="AT105" s="629"/>
      <c r="AU105" s="629"/>
      <c r="AV105" s="629"/>
      <c r="AW105" s="629"/>
      <c r="AX105" s="629"/>
      <c r="AY105">
        <f>COUNTA($C$105)</f>
        <v>1</v>
      </c>
    </row>
    <row r="106" spans="1:51" ht="26.25" customHeight="1" x14ac:dyDescent="0.15">
      <c r="A106" s="945">
        <v>4</v>
      </c>
      <c r="B106" s="945">
        <v>1</v>
      </c>
      <c r="C106" s="840" t="s">
        <v>864</v>
      </c>
      <c r="D106" s="840"/>
      <c r="E106" s="840"/>
      <c r="F106" s="840"/>
      <c r="G106" s="840"/>
      <c r="H106" s="840"/>
      <c r="I106" s="840"/>
      <c r="J106" s="841" t="s">
        <v>20</v>
      </c>
      <c r="K106" s="842"/>
      <c r="L106" s="842"/>
      <c r="M106" s="842"/>
      <c r="N106" s="842"/>
      <c r="O106" s="842"/>
      <c r="P106" s="844" t="s">
        <v>865</v>
      </c>
      <c r="Q106" s="844"/>
      <c r="R106" s="844"/>
      <c r="S106" s="844"/>
      <c r="T106" s="844"/>
      <c r="U106" s="844"/>
      <c r="V106" s="844"/>
      <c r="W106" s="844"/>
      <c r="X106" s="844"/>
      <c r="Y106" s="845">
        <v>1</v>
      </c>
      <c r="Z106" s="846"/>
      <c r="AA106" s="846"/>
      <c r="AB106" s="847"/>
      <c r="AC106" s="946" t="s">
        <v>295</v>
      </c>
      <c r="AD106" s="946"/>
      <c r="AE106" s="946"/>
      <c r="AF106" s="946"/>
      <c r="AG106" s="946"/>
      <c r="AH106" s="850" t="s">
        <v>20</v>
      </c>
      <c r="AI106" s="851"/>
      <c r="AJ106" s="851"/>
      <c r="AK106" s="851"/>
      <c r="AL106" s="835" t="s">
        <v>20</v>
      </c>
      <c r="AM106" s="836"/>
      <c r="AN106" s="836"/>
      <c r="AO106" s="837"/>
      <c r="AP106" s="629" t="s">
        <v>20</v>
      </c>
      <c r="AQ106" s="629"/>
      <c r="AR106" s="629"/>
      <c r="AS106" s="629"/>
      <c r="AT106" s="629"/>
      <c r="AU106" s="629"/>
      <c r="AV106" s="629"/>
      <c r="AW106" s="629"/>
      <c r="AX106" s="629"/>
      <c r="AY106">
        <f>COUNTA($C$106)</f>
        <v>1</v>
      </c>
    </row>
    <row r="107" spans="1:51" ht="26.25" customHeight="1" x14ac:dyDescent="0.15">
      <c r="A107" s="945">
        <v>5</v>
      </c>
      <c r="B107" s="945">
        <v>1</v>
      </c>
      <c r="C107" s="840" t="s">
        <v>866</v>
      </c>
      <c r="D107" s="840"/>
      <c r="E107" s="840"/>
      <c r="F107" s="840"/>
      <c r="G107" s="840"/>
      <c r="H107" s="840"/>
      <c r="I107" s="840"/>
      <c r="J107" s="841">
        <v>3380005007470</v>
      </c>
      <c r="K107" s="842"/>
      <c r="L107" s="842"/>
      <c r="M107" s="842"/>
      <c r="N107" s="842"/>
      <c r="O107" s="842"/>
      <c r="P107" s="844" t="s">
        <v>867</v>
      </c>
      <c r="Q107" s="844"/>
      <c r="R107" s="844"/>
      <c r="S107" s="844"/>
      <c r="T107" s="844"/>
      <c r="U107" s="844"/>
      <c r="V107" s="844"/>
      <c r="W107" s="844"/>
      <c r="X107" s="844"/>
      <c r="Y107" s="845">
        <v>1</v>
      </c>
      <c r="Z107" s="846"/>
      <c r="AA107" s="846"/>
      <c r="AB107" s="847"/>
      <c r="AC107" s="946" t="s">
        <v>295</v>
      </c>
      <c r="AD107" s="946"/>
      <c r="AE107" s="946"/>
      <c r="AF107" s="946"/>
      <c r="AG107" s="946"/>
      <c r="AH107" s="850" t="s">
        <v>20</v>
      </c>
      <c r="AI107" s="851"/>
      <c r="AJ107" s="851"/>
      <c r="AK107" s="851"/>
      <c r="AL107" s="835" t="s">
        <v>20</v>
      </c>
      <c r="AM107" s="836"/>
      <c r="AN107" s="836"/>
      <c r="AO107" s="837"/>
      <c r="AP107" s="629" t="s">
        <v>20</v>
      </c>
      <c r="AQ107" s="629"/>
      <c r="AR107" s="629"/>
      <c r="AS107" s="629"/>
      <c r="AT107" s="629"/>
      <c r="AU107" s="629"/>
      <c r="AV107" s="629"/>
      <c r="AW107" s="629"/>
      <c r="AX107" s="629"/>
      <c r="AY107">
        <f>COUNTA($C$107)</f>
        <v>1</v>
      </c>
    </row>
    <row r="108" spans="1:51" ht="26.25" customHeight="1" x14ac:dyDescent="0.15">
      <c r="A108" s="945">
        <v>6</v>
      </c>
      <c r="B108" s="945">
        <v>1</v>
      </c>
      <c r="C108" s="840" t="s">
        <v>868</v>
      </c>
      <c r="D108" s="840"/>
      <c r="E108" s="840"/>
      <c r="F108" s="840"/>
      <c r="G108" s="840"/>
      <c r="H108" s="840"/>
      <c r="I108" s="840"/>
      <c r="J108" s="841" t="s">
        <v>20</v>
      </c>
      <c r="K108" s="842"/>
      <c r="L108" s="842"/>
      <c r="M108" s="842"/>
      <c r="N108" s="842"/>
      <c r="O108" s="842"/>
      <c r="P108" s="844" t="s">
        <v>869</v>
      </c>
      <c r="Q108" s="844"/>
      <c r="R108" s="844"/>
      <c r="S108" s="844"/>
      <c r="T108" s="844"/>
      <c r="U108" s="844"/>
      <c r="V108" s="844"/>
      <c r="W108" s="844"/>
      <c r="X108" s="844"/>
      <c r="Y108" s="845">
        <v>1</v>
      </c>
      <c r="Z108" s="846"/>
      <c r="AA108" s="846"/>
      <c r="AB108" s="847"/>
      <c r="AC108" s="946" t="s">
        <v>295</v>
      </c>
      <c r="AD108" s="946"/>
      <c r="AE108" s="946"/>
      <c r="AF108" s="946"/>
      <c r="AG108" s="946"/>
      <c r="AH108" s="850" t="s">
        <v>20</v>
      </c>
      <c r="AI108" s="851"/>
      <c r="AJ108" s="851"/>
      <c r="AK108" s="851"/>
      <c r="AL108" s="835" t="s">
        <v>20</v>
      </c>
      <c r="AM108" s="836"/>
      <c r="AN108" s="836"/>
      <c r="AO108" s="837"/>
      <c r="AP108" s="629" t="s">
        <v>20</v>
      </c>
      <c r="AQ108" s="629"/>
      <c r="AR108" s="629"/>
      <c r="AS108" s="629"/>
      <c r="AT108" s="629"/>
      <c r="AU108" s="629"/>
      <c r="AV108" s="629"/>
      <c r="AW108" s="629"/>
      <c r="AX108" s="629"/>
      <c r="AY108">
        <f>COUNTA($C$108)</f>
        <v>1</v>
      </c>
    </row>
    <row r="109" spans="1:51" ht="26.25" customHeight="1" x14ac:dyDescent="0.15">
      <c r="A109" s="945">
        <v>7</v>
      </c>
      <c r="B109" s="945">
        <v>1</v>
      </c>
      <c r="C109" s="840" t="s">
        <v>870</v>
      </c>
      <c r="D109" s="840"/>
      <c r="E109" s="840"/>
      <c r="F109" s="840"/>
      <c r="G109" s="840"/>
      <c r="H109" s="840"/>
      <c r="I109" s="840"/>
      <c r="J109" s="841" t="s">
        <v>20</v>
      </c>
      <c r="K109" s="842"/>
      <c r="L109" s="842"/>
      <c r="M109" s="842"/>
      <c r="N109" s="842"/>
      <c r="O109" s="842"/>
      <c r="P109" s="843" t="s">
        <v>871</v>
      </c>
      <c r="Q109" s="844"/>
      <c r="R109" s="844"/>
      <c r="S109" s="844"/>
      <c r="T109" s="844"/>
      <c r="U109" s="844"/>
      <c r="V109" s="844"/>
      <c r="W109" s="844"/>
      <c r="X109" s="844"/>
      <c r="Y109" s="845">
        <v>1</v>
      </c>
      <c r="Z109" s="846"/>
      <c r="AA109" s="846"/>
      <c r="AB109" s="847"/>
      <c r="AC109" s="946" t="s">
        <v>295</v>
      </c>
      <c r="AD109" s="946"/>
      <c r="AE109" s="946"/>
      <c r="AF109" s="946"/>
      <c r="AG109" s="946"/>
      <c r="AH109" s="850" t="s">
        <v>20</v>
      </c>
      <c r="AI109" s="851"/>
      <c r="AJ109" s="851"/>
      <c r="AK109" s="851"/>
      <c r="AL109" s="835" t="s">
        <v>20</v>
      </c>
      <c r="AM109" s="836"/>
      <c r="AN109" s="836"/>
      <c r="AO109" s="837"/>
      <c r="AP109" s="629" t="s">
        <v>20</v>
      </c>
      <c r="AQ109" s="629"/>
      <c r="AR109" s="629"/>
      <c r="AS109" s="629"/>
      <c r="AT109" s="629"/>
      <c r="AU109" s="629"/>
      <c r="AV109" s="629"/>
      <c r="AW109" s="629"/>
      <c r="AX109" s="629"/>
      <c r="AY109">
        <f>COUNTA($C$109)</f>
        <v>1</v>
      </c>
    </row>
    <row r="110" spans="1:51" ht="26.25" customHeight="1" x14ac:dyDescent="0.15">
      <c r="A110" s="945">
        <v>8</v>
      </c>
      <c r="B110" s="945">
        <v>1</v>
      </c>
      <c r="C110" s="840" t="s">
        <v>872</v>
      </c>
      <c r="D110" s="840"/>
      <c r="E110" s="840"/>
      <c r="F110" s="840"/>
      <c r="G110" s="840"/>
      <c r="H110" s="840"/>
      <c r="I110" s="840"/>
      <c r="J110" s="841" t="s">
        <v>20</v>
      </c>
      <c r="K110" s="842"/>
      <c r="L110" s="842"/>
      <c r="M110" s="842"/>
      <c r="N110" s="842"/>
      <c r="O110" s="842"/>
      <c r="P110" s="844" t="s">
        <v>873</v>
      </c>
      <c r="Q110" s="844"/>
      <c r="R110" s="844"/>
      <c r="S110" s="844"/>
      <c r="T110" s="844"/>
      <c r="U110" s="844"/>
      <c r="V110" s="844"/>
      <c r="W110" s="844"/>
      <c r="X110" s="844"/>
      <c r="Y110" s="845">
        <v>1</v>
      </c>
      <c r="Z110" s="846"/>
      <c r="AA110" s="846"/>
      <c r="AB110" s="847"/>
      <c r="AC110" s="946" t="s">
        <v>295</v>
      </c>
      <c r="AD110" s="946"/>
      <c r="AE110" s="946"/>
      <c r="AF110" s="946"/>
      <c r="AG110" s="946"/>
      <c r="AH110" s="850" t="s">
        <v>20</v>
      </c>
      <c r="AI110" s="851"/>
      <c r="AJ110" s="851"/>
      <c r="AK110" s="851"/>
      <c r="AL110" s="835" t="s">
        <v>20</v>
      </c>
      <c r="AM110" s="836"/>
      <c r="AN110" s="836"/>
      <c r="AO110" s="837"/>
      <c r="AP110" s="629" t="s">
        <v>20</v>
      </c>
      <c r="AQ110" s="629"/>
      <c r="AR110" s="629"/>
      <c r="AS110" s="629"/>
      <c r="AT110" s="629"/>
      <c r="AU110" s="629"/>
      <c r="AV110" s="629"/>
      <c r="AW110" s="629"/>
      <c r="AX110" s="629"/>
      <c r="AY110">
        <f>COUNTA($C$110)</f>
        <v>1</v>
      </c>
    </row>
    <row r="111" spans="1:51" ht="26.25" customHeight="1" x14ac:dyDescent="0.15">
      <c r="A111" s="945">
        <v>9</v>
      </c>
      <c r="B111" s="945">
        <v>1</v>
      </c>
      <c r="C111" s="840" t="s">
        <v>874</v>
      </c>
      <c r="D111" s="840"/>
      <c r="E111" s="840"/>
      <c r="F111" s="840"/>
      <c r="G111" s="840"/>
      <c r="H111" s="840"/>
      <c r="I111" s="840"/>
      <c r="J111" s="841" t="s">
        <v>20</v>
      </c>
      <c r="K111" s="842"/>
      <c r="L111" s="842"/>
      <c r="M111" s="842"/>
      <c r="N111" s="842"/>
      <c r="O111" s="842"/>
      <c r="P111" s="844" t="s">
        <v>875</v>
      </c>
      <c r="Q111" s="844"/>
      <c r="R111" s="844"/>
      <c r="S111" s="844"/>
      <c r="T111" s="844"/>
      <c r="U111" s="844"/>
      <c r="V111" s="844"/>
      <c r="W111" s="844"/>
      <c r="X111" s="844"/>
      <c r="Y111" s="845">
        <v>1</v>
      </c>
      <c r="Z111" s="846"/>
      <c r="AA111" s="846"/>
      <c r="AB111" s="847"/>
      <c r="AC111" s="946" t="s">
        <v>295</v>
      </c>
      <c r="AD111" s="946"/>
      <c r="AE111" s="946"/>
      <c r="AF111" s="946"/>
      <c r="AG111" s="946"/>
      <c r="AH111" s="850" t="s">
        <v>20</v>
      </c>
      <c r="AI111" s="851"/>
      <c r="AJ111" s="851"/>
      <c r="AK111" s="851"/>
      <c r="AL111" s="835" t="s">
        <v>20</v>
      </c>
      <c r="AM111" s="836"/>
      <c r="AN111" s="836"/>
      <c r="AO111" s="837"/>
      <c r="AP111" s="629" t="s">
        <v>20</v>
      </c>
      <c r="AQ111" s="629"/>
      <c r="AR111" s="629"/>
      <c r="AS111" s="629"/>
      <c r="AT111" s="629"/>
      <c r="AU111" s="629"/>
      <c r="AV111" s="629"/>
      <c r="AW111" s="629"/>
      <c r="AX111" s="629"/>
      <c r="AY111">
        <f>COUNTA($C$111)</f>
        <v>1</v>
      </c>
    </row>
    <row r="112" spans="1:51" ht="26.25" customHeight="1" x14ac:dyDescent="0.15">
      <c r="A112" s="945">
        <v>10</v>
      </c>
      <c r="B112" s="945">
        <v>1</v>
      </c>
      <c r="C112" s="840" t="s">
        <v>876</v>
      </c>
      <c r="D112" s="840"/>
      <c r="E112" s="840"/>
      <c r="F112" s="840"/>
      <c r="G112" s="840"/>
      <c r="H112" s="840"/>
      <c r="I112" s="840"/>
      <c r="J112" s="841" t="s">
        <v>20</v>
      </c>
      <c r="K112" s="842"/>
      <c r="L112" s="842"/>
      <c r="M112" s="842"/>
      <c r="N112" s="842"/>
      <c r="O112" s="842"/>
      <c r="P112" s="844" t="s">
        <v>877</v>
      </c>
      <c r="Q112" s="844"/>
      <c r="R112" s="844"/>
      <c r="S112" s="844"/>
      <c r="T112" s="844"/>
      <c r="U112" s="844"/>
      <c r="V112" s="844"/>
      <c r="W112" s="844"/>
      <c r="X112" s="844"/>
      <c r="Y112" s="845">
        <v>1</v>
      </c>
      <c r="Z112" s="846"/>
      <c r="AA112" s="846"/>
      <c r="AB112" s="847"/>
      <c r="AC112" s="946" t="s">
        <v>295</v>
      </c>
      <c r="AD112" s="946"/>
      <c r="AE112" s="946"/>
      <c r="AF112" s="946"/>
      <c r="AG112" s="946"/>
      <c r="AH112" s="850" t="s">
        <v>20</v>
      </c>
      <c r="AI112" s="851"/>
      <c r="AJ112" s="851"/>
      <c r="AK112" s="851"/>
      <c r="AL112" s="835" t="s">
        <v>20</v>
      </c>
      <c r="AM112" s="836"/>
      <c r="AN112" s="836"/>
      <c r="AO112" s="837"/>
      <c r="AP112" s="629" t="s">
        <v>20</v>
      </c>
      <c r="AQ112" s="629"/>
      <c r="AR112" s="629"/>
      <c r="AS112" s="629"/>
      <c r="AT112" s="629"/>
      <c r="AU112" s="629"/>
      <c r="AV112" s="629"/>
      <c r="AW112" s="629"/>
      <c r="AX112" s="629"/>
      <c r="AY112">
        <f>COUNTA($C$112)</f>
        <v>1</v>
      </c>
    </row>
    <row r="113" spans="1:51" ht="26.25" hidden="1"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hidden="1"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hidden="1"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hidden="1"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hidden="1"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hidden="1"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hidden="1"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hidden="1"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hidden="1"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hidden="1"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hidden="1"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hidden="1"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hidden="1"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hidden="1"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hidden="1"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hidden="1"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hidden="1"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hidden="1"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hidden="1"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hidden="1"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15">
      <c r="A134" s="9"/>
      <c r="B134" s="46" t="s">
        <v>878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x14ac:dyDescent="0.15">
      <c r="A135" s="828"/>
      <c r="B135" s="828"/>
      <c r="C135" s="828" t="s">
        <v>278</v>
      </c>
      <c r="D135" s="828"/>
      <c r="E135" s="828"/>
      <c r="F135" s="828"/>
      <c r="G135" s="828"/>
      <c r="H135" s="828"/>
      <c r="I135" s="828"/>
      <c r="J135" s="947" t="s">
        <v>279</v>
      </c>
      <c r="K135" s="948"/>
      <c r="L135" s="948"/>
      <c r="M135" s="948"/>
      <c r="N135" s="948"/>
      <c r="O135" s="948"/>
      <c r="P135" s="416" t="s">
        <v>280</v>
      </c>
      <c r="Q135" s="416"/>
      <c r="R135" s="416"/>
      <c r="S135" s="416"/>
      <c r="T135" s="416"/>
      <c r="U135" s="416"/>
      <c r="V135" s="416"/>
      <c r="W135" s="416"/>
      <c r="X135" s="416"/>
      <c r="Y135" s="830" t="s">
        <v>281</v>
      </c>
      <c r="Z135" s="831"/>
      <c r="AA135" s="831"/>
      <c r="AB135" s="831"/>
      <c r="AC135" s="947" t="s">
        <v>282</v>
      </c>
      <c r="AD135" s="947"/>
      <c r="AE135" s="947"/>
      <c r="AF135" s="947"/>
      <c r="AG135" s="947"/>
      <c r="AH135" s="830" t="s">
        <v>331</v>
      </c>
      <c r="AI135" s="828"/>
      <c r="AJ135" s="828"/>
      <c r="AK135" s="828"/>
      <c r="AL135" s="828" t="s">
        <v>284</v>
      </c>
      <c r="AM135" s="828"/>
      <c r="AN135" s="828"/>
      <c r="AO135" s="832"/>
      <c r="AP135" s="947" t="s">
        <v>285</v>
      </c>
      <c r="AQ135" s="947"/>
      <c r="AR135" s="947"/>
      <c r="AS135" s="947"/>
      <c r="AT135" s="947"/>
      <c r="AU135" s="947"/>
      <c r="AV135" s="947"/>
      <c r="AW135" s="947"/>
      <c r="AX135" s="947"/>
      <c r="AY135" s="31">
        <f>$AY$133</f>
        <v>1</v>
      </c>
    </row>
    <row r="136" spans="1:51" ht="58.5" customHeight="1" x14ac:dyDescent="0.15">
      <c r="A136" s="945">
        <v>1</v>
      </c>
      <c r="B136" s="945">
        <v>1</v>
      </c>
      <c r="C136" s="840" t="s">
        <v>879</v>
      </c>
      <c r="D136" s="840"/>
      <c r="E136" s="840"/>
      <c r="F136" s="840"/>
      <c r="G136" s="840"/>
      <c r="H136" s="840"/>
      <c r="I136" s="840"/>
      <c r="J136" s="841">
        <v>1010401023102</v>
      </c>
      <c r="K136" s="842"/>
      <c r="L136" s="842"/>
      <c r="M136" s="842"/>
      <c r="N136" s="842"/>
      <c r="O136" s="842"/>
      <c r="P136" s="844" t="s">
        <v>786</v>
      </c>
      <c r="Q136" s="844"/>
      <c r="R136" s="844"/>
      <c r="S136" s="844"/>
      <c r="T136" s="844"/>
      <c r="U136" s="844"/>
      <c r="V136" s="844"/>
      <c r="W136" s="844"/>
      <c r="X136" s="844"/>
      <c r="Y136" s="845">
        <v>22</v>
      </c>
      <c r="Z136" s="846"/>
      <c r="AA136" s="846"/>
      <c r="AB136" s="847"/>
      <c r="AC136" s="946" t="s">
        <v>443</v>
      </c>
      <c r="AD136" s="946"/>
      <c r="AE136" s="946"/>
      <c r="AF136" s="946"/>
      <c r="AG136" s="946"/>
      <c r="AH136" s="850" t="s">
        <v>20</v>
      </c>
      <c r="AI136" s="851"/>
      <c r="AJ136" s="851"/>
      <c r="AK136" s="851"/>
      <c r="AL136" s="835" t="s">
        <v>20</v>
      </c>
      <c r="AM136" s="836"/>
      <c r="AN136" s="836"/>
      <c r="AO136" s="837"/>
      <c r="AP136" s="629" t="s">
        <v>20</v>
      </c>
      <c r="AQ136" s="629"/>
      <c r="AR136" s="629"/>
      <c r="AS136" s="629"/>
      <c r="AT136" s="629"/>
      <c r="AU136" s="629"/>
      <c r="AV136" s="629"/>
      <c r="AW136" s="629"/>
      <c r="AX136" s="629"/>
      <c r="AY136" s="31">
        <f>$AY$133</f>
        <v>1</v>
      </c>
    </row>
    <row r="137" spans="1:51" ht="26.25" customHeight="1" x14ac:dyDescent="0.15">
      <c r="A137" s="945">
        <v>2</v>
      </c>
      <c r="B137" s="945">
        <v>1</v>
      </c>
      <c r="C137" s="840" t="s">
        <v>286</v>
      </c>
      <c r="D137" s="840"/>
      <c r="E137" s="840"/>
      <c r="F137" s="840"/>
      <c r="G137" s="840"/>
      <c r="H137" s="840"/>
      <c r="I137" s="840"/>
      <c r="J137" s="841">
        <v>1010001067359</v>
      </c>
      <c r="K137" s="842"/>
      <c r="L137" s="842"/>
      <c r="M137" s="842"/>
      <c r="N137" s="842"/>
      <c r="O137" s="842"/>
      <c r="P137" s="844" t="s">
        <v>880</v>
      </c>
      <c r="Q137" s="844"/>
      <c r="R137" s="844"/>
      <c r="S137" s="844"/>
      <c r="T137" s="844"/>
      <c r="U137" s="844"/>
      <c r="V137" s="844"/>
      <c r="W137" s="844"/>
      <c r="X137" s="844"/>
      <c r="Y137" s="845">
        <v>4.4000000000000004</v>
      </c>
      <c r="Z137" s="846"/>
      <c r="AA137" s="846"/>
      <c r="AB137" s="847"/>
      <c r="AC137" s="946" t="s">
        <v>443</v>
      </c>
      <c r="AD137" s="946"/>
      <c r="AE137" s="946"/>
      <c r="AF137" s="946"/>
      <c r="AG137" s="946"/>
      <c r="AH137" s="850" t="s">
        <v>20</v>
      </c>
      <c r="AI137" s="851"/>
      <c r="AJ137" s="851"/>
      <c r="AK137" s="851"/>
      <c r="AL137" s="835" t="s">
        <v>20</v>
      </c>
      <c r="AM137" s="836"/>
      <c r="AN137" s="836"/>
      <c r="AO137" s="837"/>
      <c r="AP137" s="629" t="s">
        <v>20</v>
      </c>
      <c r="AQ137" s="629"/>
      <c r="AR137" s="629"/>
      <c r="AS137" s="629"/>
      <c r="AT137" s="629"/>
      <c r="AU137" s="629"/>
      <c r="AV137" s="629"/>
      <c r="AW137" s="629"/>
      <c r="AX137" s="629"/>
      <c r="AY137">
        <f>COUNTA($C$137)</f>
        <v>1</v>
      </c>
    </row>
    <row r="138" spans="1:51" ht="50.25" customHeight="1" x14ac:dyDescent="0.15">
      <c r="A138" s="945">
        <v>3</v>
      </c>
      <c r="B138" s="945">
        <v>1</v>
      </c>
      <c r="C138" s="840" t="s">
        <v>881</v>
      </c>
      <c r="D138" s="840"/>
      <c r="E138" s="840"/>
      <c r="F138" s="840"/>
      <c r="G138" s="840"/>
      <c r="H138" s="840"/>
      <c r="I138" s="840"/>
      <c r="J138" s="841">
        <v>3011005006862</v>
      </c>
      <c r="K138" s="842"/>
      <c r="L138" s="842"/>
      <c r="M138" s="842"/>
      <c r="N138" s="842"/>
      <c r="O138" s="842"/>
      <c r="P138" s="844" t="s">
        <v>882</v>
      </c>
      <c r="Q138" s="844"/>
      <c r="R138" s="844"/>
      <c r="S138" s="844"/>
      <c r="T138" s="844"/>
      <c r="U138" s="844"/>
      <c r="V138" s="844"/>
      <c r="W138" s="844"/>
      <c r="X138" s="844"/>
      <c r="Y138" s="845">
        <v>2.2000000000000002</v>
      </c>
      <c r="Z138" s="846"/>
      <c r="AA138" s="846"/>
      <c r="AB138" s="847"/>
      <c r="AC138" s="946" t="s">
        <v>443</v>
      </c>
      <c r="AD138" s="946"/>
      <c r="AE138" s="946"/>
      <c r="AF138" s="946"/>
      <c r="AG138" s="946"/>
      <c r="AH138" s="850" t="s">
        <v>20</v>
      </c>
      <c r="AI138" s="851"/>
      <c r="AJ138" s="851"/>
      <c r="AK138" s="851"/>
      <c r="AL138" s="835" t="s">
        <v>20</v>
      </c>
      <c r="AM138" s="836"/>
      <c r="AN138" s="836"/>
      <c r="AO138" s="837"/>
      <c r="AP138" s="629" t="s">
        <v>20</v>
      </c>
      <c r="AQ138" s="629"/>
      <c r="AR138" s="629"/>
      <c r="AS138" s="629"/>
      <c r="AT138" s="629"/>
      <c r="AU138" s="629"/>
      <c r="AV138" s="629"/>
      <c r="AW138" s="629"/>
      <c r="AX138" s="629"/>
      <c r="AY138">
        <f>COUNTA($C$138)</f>
        <v>1</v>
      </c>
    </row>
    <row r="139" spans="1:51" ht="52.5" customHeight="1" x14ac:dyDescent="0.15">
      <c r="A139" s="945">
        <v>4</v>
      </c>
      <c r="B139" s="945">
        <v>1</v>
      </c>
      <c r="C139" s="840" t="s">
        <v>883</v>
      </c>
      <c r="D139" s="840"/>
      <c r="E139" s="840"/>
      <c r="F139" s="840"/>
      <c r="G139" s="840"/>
      <c r="H139" s="840"/>
      <c r="I139" s="840"/>
      <c r="J139" s="841">
        <v>8011005001090</v>
      </c>
      <c r="K139" s="842"/>
      <c r="L139" s="842"/>
      <c r="M139" s="842"/>
      <c r="N139" s="842"/>
      <c r="O139" s="842"/>
      <c r="P139" s="844" t="s">
        <v>884</v>
      </c>
      <c r="Q139" s="844"/>
      <c r="R139" s="844"/>
      <c r="S139" s="844"/>
      <c r="T139" s="844"/>
      <c r="U139" s="844"/>
      <c r="V139" s="844"/>
      <c r="W139" s="844"/>
      <c r="X139" s="844"/>
      <c r="Y139" s="845">
        <v>1.1000000000000001</v>
      </c>
      <c r="Z139" s="846"/>
      <c r="AA139" s="846"/>
      <c r="AB139" s="847"/>
      <c r="AC139" s="946" t="s">
        <v>443</v>
      </c>
      <c r="AD139" s="946"/>
      <c r="AE139" s="946"/>
      <c r="AF139" s="946"/>
      <c r="AG139" s="946"/>
      <c r="AH139" s="850" t="s">
        <v>20</v>
      </c>
      <c r="AI139" s="851"/>
      <c r="AJ139" s="851"/>
      <c r="AK139" s="851"/>
      <c r="AL139" s="835" t="s">
        <v>20</v>
      </c>
      <c r="AM139" s="836"/>
      <c r="AN139" s="836"/>
      <c r="AO139" s="837"/>
      <c r="AP139" s="629" t="s">
        <v>20</v>
      </c>
      <c r="AQ139" s="629"/>
      <c r="AR139" s="629"/>
      <c r="AS139" s="629"/>
      <c r="AT139" s="629"/>
      <c r="AU139" s="629"/>
      <c r="AV139" s="629"/>
      <c r="AW139" s="629"/>
      <c r="AX139" s="629"/>
      <c r="AY139">
        <f>COUNTA($C$139)</f>
        <v>1</v>
      </c>
    </row>
    <row r="140" spans="1:51" ht="26.25" hidden="1"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hidden="1"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hidden="1"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hidden="1"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hidden="1"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hidden="1"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hidden="1"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hidden="1"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hidden="1"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hidden="1"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hidden="1"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hidden="1"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hidden="1"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hidden="1"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hidden="1"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hidden="1"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hidden="1"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hidden="1"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hidden="1"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hidden="1"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hidden="1"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hidden="1"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hidden="1"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hidden="1"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hidden="1"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hidden="1"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885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828"/>
      <c r="B168" s="828"/>
      <c r="C168" s="828" t="s">
        <v>278</v>
      </c>
      <c r="D168" s="828"/>
      <c r="E168" s="828"/>
      <c r="F168" s="828"/>
      <c r="G168" s="828"/>
      <c r="H168" s="828"/>
      <c r="I168" s="828"/>
      <c r="J168" s="947" t="s">
        <v>279</v>
      </c>
      <c r="K168" s="948"/>
      <c r="L168" s="948"/>
      <c r="M168" s="948"/>
      <c r="N168" s="948"/>
      <c r="O168" s="948"/>
      <c r="P168" s="416" t="s">
        <v>280</v>
      </c>
      <c r="Q168" s="416"/>
      <c r="R168" s="416"/>
      <c r="S168" s="416"/>
      <c r="T168" s="416"/>
      <c r="U168" s="416"/>
      <c r="V168" s="416"/>
      <c r="W168" s="416"/>
      <c r="X168" s="416"/>
      <c r="Y168" s="830" t="s">
        <v>281</v>
      </c>
      <c r="Z168" s="831"/>
      <c r="AA168" s="831"/>
      <c r="AB168" s="831"/>
      <c r="AC168" s="947" t="s">
        <v>282</v>
      </c>
      <c r="AD168" s="947"/>
      <c r="AE168" s="947"/>
      <c r="AF168" s="947"/>
      <c r="AG168" s="947"/>
      <c r="AH168" s="830" t="s">
        <v>331</v>
      </c>
      <c r="AI168" s="828"/>
      <c r="AJ168" s="828"/>
      <c r="AK168" s="828"/>
      <c r="AL168" s="828" t="s">
        <v>284</v>
      </c>
      <c r="AM168" s="828"/>
      <c r="AN168" s="828"/>
      <c r="AO168" s="832"/>
      <c r="AP168" s="947" t="s">
        <v>285</v>
      </c>
      <c r="AQ168" s="947"/>
      <c r="AR168" s="947"/>
      <c r="AS168" s="947"/>
      <c r="AT168" s="947"/>
      <c r="AU168" s="947"/>
      <c r="AV168" s="947"/>
      <c r="AW168" s="947"/>
      <c r="AX168" s="947"/>
      <c r="AY168" s="31">
        <f>$AY$166</f>
        <v>0</v>
      </c>
    </row>
    <row r="169" spans="1:51" ht="26.25" hidden="1"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hidden="1"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hidden="1"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hidden="1"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hidden="1"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hidden="1"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hidden="1"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hidden="1"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hidden="1"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hidden="1"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hidden="1"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hidden="1"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hidden="1"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hidden="1"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hidden="1"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hidden="1"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hidden="1"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hidden="1"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hidden="1"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hidden="1"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hidden="1"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hidden="1"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hidden="1"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hidden="1"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hidden="1"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hidden="1"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hidden="1"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hidden="1"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hidden="1"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hidden="1"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886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828"/>
      <c r="B201" s="828"/>
      <c r="C201" s="828" t="s">
        <v>278</v>
      </c>
      <c r="D201" s="828"/>
      <c r="E201" s="828"/>
      <c r="F201" s="828"/>
      <c r="G201" s="828"/>
      <c r="H201" s="828"/>
      <c r="I201" s="828"/>
      <c r="J201" s="947" t="s">
        <v>279</v>
      </c>
      <c r="K201" s="948"/>
      <c r="L201" s="948"/>
      <c r="M201" s="948"/>
      <c r="N201" s="948"/>
      <c r="O201" s="948"/>
      <c r="P201" s="416" t="s">
        <v>280</v>
      </c>
      <c r="Q201" s="416"/>
      <c r="R201" s="416"/>
      <c r="S201" s="416"/>
      <c r="T201" s="416"/>
      <c r="U201" s="416"/>
      <c r="V201" s="416"/>
      <c r="W201" s="416"/>
      <c r="X201" s="416"/>
      <c r="Y201" s="830" t="s">
        <v>281</v>
      </c>
      <c r="Z201" s="831"/>
      <c r="AA201" s="831"/>
      <c r="AB201" s="831"/>
      <c r="AC201" s="947" t="s">
        <v>282</v>
      </c>
      <c r="AD201" s="947"/>
      <c r="AE201" s="947"/>
      <c r="AF201" s="947"/>
      <c r="AG201" s="947"/>
      <c r="AH201" s="830" t="s">
        <v>331</v>
      </c>
      <c r="AI201" s="828"/>
      <c r="AJ201" s="828"/>
      <c r="AK201" s="828"/>
      <c r="AL201" s="828" t="s">
        <v>284</v>
      </c>
      <c r="AM201" s="828"/>
      <c r="AN201" s="828"/>
      <c r="AO201" s="832"/>
      <c r="AP201" s="947" t="s">
        <v>285</v>
      </c>
      <c r="AQ201" s="947"/>
      <c r="AR201" s="947"/>
      <c r="AS201" s="947"/>
      <c r="AT201" s="947"/>
      <c r="AU201" s="947"/>
      <c r="AV201" s="947"/>
      <c r="AW201" s="947"/>
      <c r="AX201" s="947"/>
      <c r="AY201" s="31">
        <f>$AY$199</f>
        <v>0</v>
      </c>
    </row>
    <row r="202" spans="1:51" ht="26.25" hidden="1"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hidden="1"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hidden="1"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hidden="1"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hidden="1"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hidden="1"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hidden="1"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hidden="1"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hidden="1"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hidden="1"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hidden="1"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hidden="1"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hidden="1"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hidden="1"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hidden="1"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hidden="1"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hidden="1"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hidden="1"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hidden="1"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hidden="1"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hidden="1"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hidden="1"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hidden="1"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hidden="1"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hidden="1"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hidden="1"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hidden="1"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hidden="1"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hidden="1"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hidden="1"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887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828"/>
      <c r="B234" s="828"/>
      <c r="C234" s="828" t="s">
        <v>278</v>
      </c>
      <c r="D234" s="828"/>
      <c r="E234" s="828"/>
      <c r="F234" s="828"/>
      <c r="G234" s="828"/>
      <c r="H234" s="828"/>
      <c r="I234" s="828"/>
      <c r="J234" s="947" t="s">
        <v>279</v>
      </c>
      <c r="K234" s="948"/>
      <c r="L234" s="948"/>
      <c r="M234" s="948"/>
      <c r="N234" s="948"/>
      <c r="O234" s="948"/>
      <c r="P234" s="416" t="s">
        <v>280</v>
      </c>
      <c r="Q234" s="416"/>
      <c r="R234" s="416"/>
      <c r="S234" s="416"/>
      <c r="T234" s="416"/>
      <c r="U234" s="416"/>
      <c r="V234" s="416"/>
      <c r="W234" s="416"/>
      <c r="X234" s="416"/>
      <c r="Y234" s="830" t="s">
        <v>281</v>
      </c>
      <c r="Z234" s="831"/>
      <c r="AA234" s="831"/>
      <c r="AB234" s="831"/>
      <c r="AC234" s="947" t="s">
        <v>282</v>
      </c>
      <c r="AD234" s="947"/>
      <c r="AE234" s="947"/>
      <c r="AF234" s="947"/>
      <c r="AG234" s="947"/>
      <c r="AH234" s="830" t="s">
        <v>331</v>
      </c>
      <c r="AI234" s="828"/>
      <c r="AJ234" s="828"/>
      <c r="AK234" s="828"/>
      <c r="AL234" s="828" t="s">
        <v>284</v>
      </c>
      <c r="AM234" s="828"/>
      <c r="AN234" s="828"/>
      <c r="AO234" s="832"/>
      <c r="AP234" s="947" t="s">
        <v>285</v>
      </c>
      <c r="AQ234" s="947"/>
      <c r="AR234" s="947"/>
      <c r="AS234" s="947"/>
      <c r="AT234" s="947"/>
      <c r="AU234" s="947"/>
      <c r="AV234" s="947"/>
      <c r="AW234" s="947"/>
      <c r="AX234" s="947"/>
      <c r="AY234" s="74">
        <f>$AY$232</f>
        <v>0</v>
      </c>
    </row>
    <row r="235" spans="1:51" ht="26.25" hidden="1"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hidden="1"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hidden="1"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hidden="1"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hidden="1"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hidden="1"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hidden="1"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hidden="1"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hidden="1"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hidden="1"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hidden="1"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hidden="1"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hidden="1"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hidden="1"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hidden="1"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hidden="1"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hidden="1"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hidden="1"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hidden="1"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hidden="1"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hidden="1"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hidden="1"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hidden="1"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hidden="1"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hidden="1"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hidden="1"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hidden="1"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hidden="1"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hidden="1"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hidden="1"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888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828"/>
      <c r="B267" s="828"/>
      <c r="C267" s="828" t="s">
        <v>278</v>
      </c>
      <c r="D267" s="828"/>
      <c r="E267" s="828"/>
      <c r="F267" s="828"/>
      <c r="G267" s="828"/>
      <c r="H267" s="828"/>
      <c r="I267" s="828"/>
      <c r="J267" s="947" t="s">
        <v>279</v>
      </c>
      <c r="K267" s="948"/>
      <c r="L267" s="948"/>
      <c r="M267" s="948"/>
      <c r="N267" s="948"/>
      <c r="O267" s="948"/>
      <c r="P267" s="416" t="s">
        <v>280</v>
      </c>
      <c r="Q267" s="416"/>
      <c r="R267" s="416"/>
      <c r="S267" s="416"/>
      <c r="T267" s="416"/>
      <c r="U267" s="416"/>
      <c r="V267" s="416"/>
      <c r="W267" s="416"/>
      <c r="X267" s="416"/>
      <c r="Y267" s="830" t="s">
        <v>281</v>
      </c>
      <c r="Z267" s="831"/>
      <c r="AA267" s="831"/>
      <c r="AB267" s="831"/>
      <c r="AC267" s="947" t="s">
        <v>282</v>
      </c>
      <c r="AD267" s="947"/>
      <c r="AE267" s="947"/>
      <c r="AF267" s="947"/>
      <c r="AG267" s="947"/>
      <c r="AH267" s="830" t="s">
        <v>331</v>
      </c>
      <c r="AI267" s="828"/>
      <c r="AJ267" s="828"/>
      <c r="AK267" s="828"/>
      <c r="AL267" s="828" t="s">
        <v>284</v>
      </c>
      <c r="AM267" s="828"/>
      <c r="AN267" s="828"/>
      <c r="AO267" s="832"/>
      <c r="AP267" s="947" t="s">
        <v>285</v>
      </c>
      <c r="AQ267" s="947"/>
      <c r="AR267" s="947"/>
      <c r="AS267" s="947"/>
      <c r="AT267" s="947"/>
      <c r="AU267" s="947"/>
      <c r="AV267" s="947"/>
      <c r="AW267" s="947"/>
      <c r="AX267" s="947"/>
      <c r="AY267" s="31">
        <f>$AY$265</f>
        <v>0</v>
      </c>
    </row>
    <row r="268" spans="1:51" ht="26.25" hidden="1"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hidden="1"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hidden="1"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hidden="1"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hidden="1"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hidden="1"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hidden="1"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hidden="1"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hidden="1"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hidden="1"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hidden="1"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hidden="1"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hidden="1"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hidden="1"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hidden="1"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hidden="1"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hidden="1"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hidden="1"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hidden="1"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hidden="1"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hidden="1"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hidden="1"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hidden="1"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hidden="1"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hidden="1"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hidden="1"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hidden="1"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hidden="1"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hidden="1"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hidden="1"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889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828"/>
      <c r="B300" s="828"/>
      <c r="C300" s="828" t="s">
        <v>278</v>
      </c>
      <c r="D300" s="828"/>
      <c r="E300" s="828"/>
      <c r="F300" s="828"/>
      <c r="G300" s="828"/>
      <c r="H300" s="828"/>
      <c r="I300" s="828"/>
      <c r="J300" s="947" t="s">
        <v>279</v>
      </c>
      <c r="K300" s="948"/>
      <c r="L300" s="948"/>
      <c r="M300" s="948"/>
      <c r="N300" s="948"/>
      <c r="O300" s="948"/>
      <c r="P300" s="416" t="s">
        <v>280</v>
      </c>
      <c r="Q300" s="416"/>
      <c r="R300" s="416"/>
      <c r="S300" s="416"/>
      <c r="T300" s="416"/>
      <c r="U300" s="416"/>
      <c r="V300" s="416"/>
      <c r="W300" s="416"/>
      <c r="X300" s="416"/>
      <c r="Y300" s="830" t="s">
        <v>281</v>
      </c>
      <c r="Z300" s="831"/>
      <c r="AA300" s="831"/>
      <c r="AB300" s="831"/>
      <c r="AC300" s="947" t="s">
        <v>282</v>
      </c>
      <c r="AD300" s="947"/>
      <c r="AE300" s="947"/>
      <c r="AF300" s="947"/>
      <c r="AG300" s="947"/>
      <c r="AH300" s="830" t="s">
        <v>331</v>
      </c>
      <c r="AI300" s="828"/>
      <c r="AJ300" s="828"/>
      <c r="AK300" s="828"/>
      <c r="AL300" s="828" t="s">
        <v>284</v>
      </c>
      <c r="AM300" s="828"/>
      <c r="AN300" s="828"/>
      <c r="AO300" s="832"/>
      <c r="AP300" s="947" t="s">
        <v>285</v>
      </c>
      <c r="AQ300" s="947"/>
      <c r="AR300" s="947"/>
      <c r="AS300" s="947"/>
      <c r="AT300" s="947"/>
      <c r="AU300" s="947"/>
      <c r="AV300" s="947"/>
      <c r="AW300" s="947"/>
      <c r="AX300" s="947"/>
      <c r="AY300" s="31">
        <f>$AY$298</f>
        <v>0</v>
      </c>
    </row>
    <row r="301" spans="1:51" ht="26.25" hidden="1"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hidden="1"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hidden="1"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hidden="1"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hidden="1"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hidden="1"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hidden="1"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hidden="1"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hidden="1"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hidden="1"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hidden="1"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hidden="1"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hidden="1"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hidden="1"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hidden="1"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hidden="1"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hidden="1"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hidden="1"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hidden="1"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hidden="1"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hidden="1"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hidden="1"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hidden="1"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hidden="1"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hidden="1"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hidden="1"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hidden="1"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hidden="1"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hidden="1"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hidden="1"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890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828"/>
      <c r="B333" s="828"/>
      <c r="C333" s="828" t="s">
        <v>278</v>
      </c>
      <c r="D333" s="828"/>
      <c r="E333" s="828"/>
      <c r="F333" s="828"/>
      <c r="G333" s="828"/>
      <c r="H333" s="828"/>
      <c r="I333" s="828"/>
      <c r="J333" s="947" t="s">
        <v>279</v>
      </c>
      <c r="K333" s="948"/>
      <c r="L333" s="948"/>
      <c r="M333" s="948"/>
      <c r="N333" s="948"/>
      <c r="O333" s="948"/>
      <c r="P333" s="416" t="s">
        <v>280</v>
      </c>
      <c r="Q333" s="416"/>
      <c r="R333" s="416"/>
      <c r="S333" s="416"/>
      <c r="T333" s="416"/>
      <c r="U333" s="416"/>
      <c r="V333" s="416"/>
      <c r="W333" s="416"/>
      <c r="X333" s="416"/>
      <c r="Y333" s="830" t="s">
        <v>281</v>
      </c>
      <c r="Z333" s="831"/>
      <c r="AA333" s="831"/>
      <c r="AB333" s="831"/>
      <c r="AC333" s="947" t="s">
        <v>282</v>
      </c>
      <c r="AD333" s="947"/>
      <c r="AE333" s="947"/>
      <c r="AF333" s="947"/>
      <c r="AG333" s="947"/>
      <c r="AH333" s="830" t="s">
        <v>331</v>
      </c>
      <c r="AI333" s="828"/>
      <c r="AJ333" s="828"/>
      <c r="AK333" s="828"/>
      <c r="AL333" s="828" t="s">
        <v>284</v>
      </c>
      <c r="AM333" s="828"/>
      <c r="AN333" s="828"/>
      <c r="AO333" s="832"/>
      <c r="AP333" s="947" t="s">
        <v>285</v>
      </c>
      <c r="AQ333" s="947"/>
      <c r="AR333" s="947"/>
      <c r="AS333" s="947"/>
      <c r="AT333" s="947"/>
      <c r="AU333" s="947"/>
      <c r="AV333" s="947"/>
      <c r="AW333" s="947"/>
      <c r="AX333" s="947"/>
      <c r="AY333" s="31">
        <f>$AY$331</f>
        <v>0</v>
      </c>
    </row>
    <row r="334" spans="1:51" ht="26.25" hidden="1"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hidden="1"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hidden="1"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hidden="1"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hidden="1"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hidden="1"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hidden="1"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hidden="1"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hidden="1"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hidden="1"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hidden="1"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hidden="1"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hidden="1"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hidden="1"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hidden="1"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hidden="1"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hidden="1"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hidden="1"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hidden="1"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hidden="1"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hidden="1"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hidden="1"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hidden="1"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hidden="1"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hidden="1"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hidden="1"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hidden="1"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hidden="1"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hidden="1"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hidden="1"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891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828"/>
      <c r="B366" s="828"/>
      <c r="C366" s="828" t="s">
        <v>278</v>
      </c>
      <c r="D366" s="828"/>
      <c r="E366" s="828"/>
      <c r="F366" s="828"/>
      <c r="G366" s="828"/>
      <c r="H366" s="828"/>
      <c r="I366" s="828"/>
      <c r="J366" s="947" t="s">
        <v>279</v>
      </c>
      <c r="K366" s="948"/>
      <c r="L366" s="948"/>
      <c r="M366" s="948"/>
      <c r="N366" s="948"/>
      <c r="O366" s="948"/>
      <c r="P366" s="416" t="s">
        <v>280</v>
      </c>
      <c r="Q366" s="416"/>
      <c r="R366" s="416"/>
      <c r="S366" s="416"/>
      <c r="T366" s="416"/>
      <c r="U366" s="416"/>
      <c r="V366" s="416"/>
      <c r="W366" s="416"/>
      <c r="X366" s="416"/>
      <c r="Y366" s="830" t="s">
        <v>281</v>
      </c>
      <c r="Z366" s="831"/>
      <c r="AA366" s="831"/>
      <c r="AB366" s="831"/>
      <c r="AC366" s="947" t="s">
        <v>282</v>
      </c>
      <c r="AD366" s="947"/>
      <c r="AE366" s="947"/>
      <c r="AF366" s="947"/>
      <c r="AG366" s="947"/>
      <c r="AH366" s="830" t="s">
        <v>331</v>
      </c>
      <c r="AI366" s="828"/>
      <c r="AJ366" s="828"/>
      <c r="AK366" s="828"/>
      <c r="AL366" s="828" t="s">
        <v>284</v>
      </c>
      <c r="AM366" s="828"/>
      <c r="AN366" s="828"/>
      <c r="AO366" s="832"/>
      <c r="AP366" s="947" t="s">
        <v>285</v>
      </c>
      <c r="AQ366" s="947"/>
      <c r="AR366" s="947"/>
      <c r="AS366" s="947"/>
      <c r="AT366" s="947"/>
      <c r="AU366" s="947"/>
      <c r="AV366" s="947"/>
      <c r="AW366" s="947"/>
      <c r="AX366" s="947"/>
      <c r="AY366" s="31">
        <f>$AY$364</f>
        <v>0</v>
      </c>
    </row>
    <row r="367" spans="1:51" ht="26.25" hidden="1"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hidden="1"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hidden="1"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hidden="1"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hidden="1"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hidden="1"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hidden="1"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hidden="1"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hidden="1"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hidden="1"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hidden="1"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hidden="1"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hidden="1"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hidden="1"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hidden="1"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hidden="1"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hidden="1"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hidden="1"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hidden="1"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hidden="1"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hidden="1"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hidden="1"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hidden="1"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hidden="1"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hidden="1"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hidden="1"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hidden="1"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hidden="1"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hidden="1"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hidden="1"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892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828"/>
      <c r="B399" s="828"/>
      <c r="C399" s="828" t="s">
        <v>278</v>
      </c>
      <c r="D399" s="828"/>
      <c r="E399" s="828"/>
      <c r="F399" s="828"/>
      <c r="G399" s="828"/>
      <c r="H399" s="828"/>
      <c r="I399" s="828"/>
      <c r="J399" s="947" t="s">
        <v>279</v>
      </c>
      <c r="K399" s="948"/>
      <c r="L399" s="948"/>
      <c r="M399" s="948"/>
      <c r="N399" s="948"/>
      <c r="O399" s="948"/>
      <c r="P399" s="416" t="s">
        <v>280</v>
      </c>
      <c r="Q399" s="416"/>
      <c r="R399" s="416"/>
      <c r="S399" s="416"/>
      <c r="T399" s="416"/>
      <c r="U399" s="416"/>
      <c r="V399" s="416"/>
      <c r="W399" s="416"/>
      <c r="X399" s="416"/>
      <c r="Y399" s="830" t="s">
        <v>281</v>
      </c>
      <c r="Z399" s="831"/>
      <c r="AA399" s="831"/>
      <c r="AB399" s="831"/>
      <c r="AC399" s="947" t="s">
        <v>282</v>
      </c>
      <c r="AD399" s="947"/>
      <c r="AE399" s="947"/>
      <c r="AF399" s="947"/>
      <c r="AG399" s="947"/>
      <c r="AH399" s="830" t="s">
        <v>331</v>
      </c>
      <c r="AI399" s="828"/>
      <c r="AJ399" s="828"/>
      <c r="AK399" s="828"/>
      <c r="AL399" s="828" t="s">
        <v>284</v>
      </c>
      <c r="AM399" s="828"/>
      <c r="AN399" s="828"/>
      <c r="AO399" s="832"/>
      <c r="AP399" s="947" t="s">
        <v>285</v>
      </c>
      <c r="AQ399" s="947"/>
      <c r="AR399" s="947"/>
      <c r="AS399" s="947"/>
      <c r="AT399" s="947"/>
      <c r="AU399" s="947"/>
      <c r="AV399" s="947"/>
      <c r="AW399" s="947"/>
      <c r="AX399" s="947"/>
      <c r="AY399" s="31">
        <f>$AY$397</f>
        <v>0</v>
      </c>
    </row>
    <row r="400" spans="1:51" ht="26.25" hidden="1"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hidden="1"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hidden="1"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hidden="1"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hidden="1"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hidden="1"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hidden="1"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hidden="1"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hidden="1"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hidden="1"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hidden="1"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hidden="1"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hidden="1"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hidden="1"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hidden="1"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hidden="1"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hidden="1"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hidden="1"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hidden="1"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hidden="1"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hidden="1"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hidden="1"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hidden="1"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hidden="1"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hidden="1"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hidden="1"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hidden="1"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hidden="1"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hidden="1"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hidden="1"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893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828"/>
      <c r="B432" s="828"/>
      <c r="C432" s="828" t="s">
        <v>278</v>
      </c>
      <c r="D432" s="828"/>
      <c r="E432" s="828"/>
      <c r="F432" s="828"/>
      <c r="G432" s="828"/>
      <c r="H432" s="828"/>
      <c r="I432" s="828"/>
      <c r="J432" s="947" t="s">
        <v>279</v>
      </c>
      <c r="K432" s="948"/>
      <c r="L432" s="948"/>
      <c r="M432" s="948"/>
      <c r="N432" s="948"/>
      <c r="O432" s="948"/>
      <c r="P432" s="416" t="s">
        <v>280</v>
      </c>
      <c r="Q432" s="416"/>
      <c r="R432" s="416"/>
      <c r="S432" s="416"/>
      <c r="T432" s="416"/>
      <c r="U432" s="416"/>
      <c r="V432" s="416"/>
      <c r="W432" s="416"/>
      <c r="X432" s="416"/>
      <c r="Y432" s="830" t="s">
        <v>281</v>
      </c>
      <c r="Z432" s="831"/>
      <c r="AA432" s="831"/>
      <c r="AB432" s="831"/>
      <c r="AC432" s="947" t="s">
        <v>282</v>
      </c>
      <c r="AD432" s="947"/>
      <c r="AE432" s="947"/>
      <c r="AF432" s="947"/>
      <c r="AG432" s="947"/>
      <c r="AH432" s="830" t="s">
        <v>331</v>
      </c>
      <c r="AI432" s="828"/>
      <c r="AJ432" s="828"/>
      <c r="AK432" s="828"/>
      <c r="AL432" s="828" t="s">
        <v>284</v>
      </c>
      <c r="AM432" s="828"/>
      <c r="AN432" s="828"/>
      <c r="AO432" s="832"/>
      <c r="AP432" s="947" t="s">
        <v>285</v>
      </c>
      <c r="AQ432" s="947"/>
      <c r="AR432" s="947"/>
      <c r="AS432" s="947"/>
      <c r="AT432" s="947"/>
      <c r="AU432" s="947"/>
      <c r="AV432" s="947"/>
      <c r="AW432" s="947"/>
      <c r="AX432" s="947"/>
      <c r="AY432" s="31">
        <f>$AY$430</f>
        <v>0</v>
      </c>
    </row>
    <row r="433" spans="1:51" ht="26.25" hidden="1"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hidden="1"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hidden="1"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hidden="1"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hidden="1"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hidden="1"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hidden="1"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hidden="1"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hidden="1"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hidden="1"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hidden="1"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hidden="1"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hidden="1"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hidden="1"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hidden="1"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hidden="1"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hidden="1"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hidden="1"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hidden="1"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hidden="1"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hidden="1"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hidden="1"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hidden="1"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hidden="1"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hidden="1"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hidden="1"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hidden="1"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hidden="1"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hidden="1"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hidden="1"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894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828"/>
      <c r="B465" s="828"/>
      <c r="C465" s="828" t="s">
        <v>278</v>
      </c>
      <c r="D465" s="828"/>
      <c r="E465" s="828"/>
      <c r="F465" s="828"/>
      <c r="G465" s="828"/>
      <c r="H465" s="828"/>
      <c r="I465" s="828"/>
      <c r="J465" s="947" t="s">
        <v>279</v>
      </c>
      <c r="K465" s="948"/>
      <c r="L465" s="948"/>
      <c r="M465" s="948"/>
      <c r="N465" s="948"/>
      <c r="O465" s="948"/>
      <c r="P465" s="416" t="s">
        <v>280</v>
      </c>
      <c r="Q465" s="416"/>
      <c r="R465" s="416"/>
      <c r="S465" s="416"/>
      <c r="T465" s="416"/>
      <c r="U465" s="416"/>
      <c r="V465" s="416"/>
      <c r="W465" s="416"/>
      <c r="X465" s="416"/>
      <c r="Y465" s="830" t="s">
        <v>281</v>
      </c>
      <c r="Z465" s="831"/>
      <c r="AA465" s="831"/>
      <c r="AB465" s="831"/>
      <c r="AC465" s="947" t="s">
        <v>282</v>
      </c>
      <c r="AD465" s="947"/>
      <c r="AE465" s="947"/>
      <c r="AF465" s="947"/>
      <c r="AG465" s="947"/>
      <c r="AH465" s="830" t="s">
        <v>331</v>
      </c>
      <c r="AI465" s="828"/>
      <c r="AJ465" s="828"/>
      <c r="AK465" s="828"/>
      <c r="AL465" s="828" t="s">
        <v>284</v>
      </c>
      <c r="AM465" s="828"/>
      <c r="AN465" s="828"/>
      <c r="AO465" s="832"/>
      <c r="AP465" s="947" t="s">
        <v>285</v>
      </c>
      <c r="AQ465" s="947"/>
      <c r="AR465" s="947"/>
      <c r="AS465" s="947"/>
      <c r="AT465" s="947"/>
      <c r="AU465" s="947"/>
      <c r="AV465" s="947"/>
      <c r="AW465" s="947"/>
      <c r="AX465" s="947"/>
      <c r="AY465" s="31">
        <f>$AY$463</f>
        <v>0</v>
      </c>
    </row>
    <row r="466" spans="1:51" ht="26.25" hidden="1"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hidden="1"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hidden="1"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hidden="1"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hidden="1"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hidden="1"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hidden="1"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hidden="1"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hidden="1"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hidden="1"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hidden="1"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hidden="1"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hidden="1"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hidden="1"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hidden="1"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hidden="1"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hidden="1"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hidden="1"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hidden="1"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hidden="1"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hidden="1"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hidden="1"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hidden="1"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hidden="1"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hidden="1"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hidden="1"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hidden="1"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hidden="1"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hidden="1"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hidden="1"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895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828"/>
      <c r="B498" s="828"/>
      <c r="C498" s="828" t="s">
        <v>278</v>
      </c>
      <c r="D498" s="828"/>
      <c r="E498" s="828"/>
      <c r="F498" s="828"/>
      <c r="G498" s="828"/>
      <c r="H498" s="828"/>
      <c r="I498" s="828"/>
      <c r="J498" s="947" t="s">
        <v>279</v>
      </c>
      <c r="K498" s="948"/>
      <c r="L498" s="948"/>
      <c r="M498" s="948"/>
      <c r="N498" s="948"/>
      <c r="O498" s="948"/>
      <c r="P498" s="416" t="s">
        <v>280</v>
      </c>
      <c r="Q498" s="416"/>
      <c r="R498" s="416"/>
      <c r="S498" s="416"/>
      <c r="T498" s="416"/>
      <c r="U498" s="416"/>
      <c r="V498" s="416"/>
      <c r="W498" s="416"/>
      <c r="X498" s="416"/>
      <c r="Y498" s="830" t="s">
        <v>281</v>
      </c>
      <c r="Z498" s="831"/>
      <c r="AA498" s="831"/>
      <c r="AB498" s="831"/>
      <c r="AC498" s="947" t="s">
        <v>282</v>
      </c>
      <c r="AD498" s="947"/>
      <c r="AE498" s="947"/>
      <c r="AF498" s="947"/>
      <c r="AG498" s="947"/>
      <c r="AH498" s="830" t="s">
        <v>331</v>
      </c>
      <c r="AI498" s="828"/>
      <c r="AJ498" s="828"/>
      <c r="AK498" s="828"/>
      <c r="AL498" s="828" t="s">
        <v>284</v>
      </c>
      <c r="AM498" s="828"/>
      <c r="AN498" s="828"/>
      <c r="AO498" s="832"/>
      <c r="AP498" s="947" t="s">
        <v>285</v>
      </c>
      <c r="AQ498" s="947"/>
      <c r="AR498" s="947"/>
      <c r="AS498" s="947"/>
      <c r="AT498" s="947"/>
      <c r="AU498" s="947"/>
      <c r="AV498" s="947"/>
      <c r="AW498" s="947"/>
      <c r="AX498" s="947"/>
      <c r="AY498" s="31">
        <f>$AY$496</f>
        <v>0</v>
      </c>
    </row>
    <row r="499" spans="1:51" ht="26.25" hidden="1"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hidden="1"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hidden="1"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hidden="1"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hidden="1"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hidden="1"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hidden="1"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hidden="1"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hidden="1"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hidden="1"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hidden="1"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hidden="1"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hidden="1"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hidden="1"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hidden="1"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hidden="1"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hidden="1"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hidden="1"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hidden="1"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hidden="1"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hidden="1"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hidden="1"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hidden="1"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hidden="1"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hidden="1"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hidden="1"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hidden="1"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hidden="1"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hidden="1"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hidden="1"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896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828"/>
      <c r="B531" s="828"/>
      <c r="C531" s="828" t="s">
        <v>278</v>
      </c>
      <c r="D531" s="828"/>
      <c r="E531" s="828"/>
      <c r="F531" s="828"/>
      <c r="G531" s="828"/>
      <c r="H531" s="828"/>
      <c r="I531" s="828"/>
      <c r="J531" s="947" t="s">
        <v>279</v>
      </c>
      <c r="K531" s="948"/>
      <c r="L531" s="948"/>
      <c r="M531" s="948"/>
      <c r="N531" s="948"/>
      <c r="O531" s="948"/>
      <c r="P531" s="416" t="s">
        <v>280</v>
      </c>
      <c r="Q531" s="416"/>
      <c r="R531" s="416"/>
      <c r="S531" s="416"/>
      <c r="T531" s="416"/>
      <c r="U531" s="416"/>
      <c r="V531" s="416"/>
      <c r="W531" s="416"/>
      <c r="X531" s="416"/>
      <c r="Y531" s="830" t="s">
        <v>281</v>
      </c>
      <c r="Z531" s="831"/>
      <c r="AA531" s="831"/>
      <c r="AB531" s="831"/>
      <c r="AC531" s="947" t="s">
        <v>282</v>
      </c>
      <c r="AD531" s="947"/>
      <c r="AE531" s="947"/>
      <c r="AF531" s="947"/>
      <c r="AG531" s="947"/>
      <c r="AH531" s="830" t="s">
        <v>331</v>
      </c>
      <c r="AI531" s="828"/>
      <c r="AJ531" s="828"/>
      <c r="AK531" s="828"/>
      <c r="AL531" s="828" t="s">
        <v>284</v>
      </c>
      <c r="AM531" s="828"/>
      <c r="AN531" s="828"/>
      <c r="AO531" s="832"/>
      <c r="AP531" s="947" t="s">
        <v>285</v>
      </c>
      <c r="AQ531" s="947"/>
      <c r="AR531" s="947"/>
      <c r="AS531" s="947"/>
      <c r="AT531" s="947"/>
      <c r="AU531" s="947"/>
      <c r="AV531" s="947"/>
      <c r="AW531" s="947"/>
      <c r="AX531" s="947"/>
      <c r="AY531" s="31">
        <f>$AY$529</f>
        <v>0</v>
      </c>
    </row>
    <row r="532" spans="1:51" ht="26.25" hidden="1"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hidden="1"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hidden="1"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hidden="1"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hidden="1"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hidden="1"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hidden="1"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hidden="1"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hidden="1"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hidden="1"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hidden="1"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hidden="1"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hidden="1"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hidden="1"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hidden="1"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hidden="1"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hidden="1"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hidden="1"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hidden="1"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hidden="1"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hidden="1"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hidden="1"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hidden="1"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hidden="1"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hidden="1"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hidden="1"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hidden="1"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hidden="1"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hidden="1"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hidden="1"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897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828"/>
      <c r="B564" s="828"/>
      <c r="C564" s="828" t="s">
        <v>278</v>
      </c>
      <c r="D564" s="828"/>
      <c r="E564" s="828"/>
      <c r="F564" s="828"/>
      <c r="G564" s="828"/>
      <c r="H564" s="828"/>
      <c r="I564" s="828"/>
      <c r="J564" s="947" t="s">
        <v>279</v>
      </c>
      <c r="K564" s="948"/>
      <c r="L564" s="948"/>
      <c r="M564" s="948"/>
      <c r="N564" s="948"/>
      <c r="O564" s="948"/>
      <c r="P564" s="416" t="s">
        <v>280</v>
      </c>
      <c r="Q564" s="416"/>
      <c r="R564" s="416"/>
      <c r="S564" s="416"/>
      <c r="T564" s="416"/>
      <c r="U564" s="416"/>
      <c r="V564" s="416"/>
      <c r="W564" s="416"/>
      <c r="X564" s="416"/>
      <c r="Y564" s="830" t="s">
        <v>281</v>
      </c>
      <c r="Z564" s="831"/>
      <c r="AA564" s="831"/>
      <c r="AB564" s="831"/>
      <c r="AC564" s="947" t="s">
        <v>282</v>
      </c>
      <c r="AD564" s="947"/>
      <c r="AE564" s="947"/>
      <c r="AF564" s="947"/>
      <c r="AG564" s="947"/>
      <c r="AH564" s="830" t="s">
        <v>331</v>
      </c>
      <c r="AI564" s="828"/>
      <c r="AJ564" s="828"/>
      <c r="AK564" s="828"/>
      <c r="AL564" s="828" t="s">
        <v>284</v>
      </c>
      <c r="AM564" s="828"/>
      <c r="AN564" s="828"/>
      <c r="AO564" s="832"/>
      <c r="AP564" s="947" t="s">
        <v>285</v>
      </c>
      <c r="AQ564" s="947"/>
      <c r="AR564" s="947"/>
      <c r="AS564" s="947"/>
      <c r="AT564" s="947"/>
      <c r="AU564" s="947"/>
      <c r="AV564" s="947"/>
      <c r="AW564" s="947"/>
      <c r="AX564" s="947"/>
      <c r="AY564" s="31">
        <f>$AY$562</f>
        <v>0</v>
      </c>
    </row>
    <row r="565" spans="1:51" ht="26.25" hidden="1"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hidden="1"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hidden="1"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hidden="1"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hidden="1"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hidden="1"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hidden="1"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hidden="1"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hidden="1"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hidden="1"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hidden="1"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hidden="1"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hidden="1"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hidden="1"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hidden="1"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hidden="1"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hidden="1"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hidden="1"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hidden="1"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hidden="1"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hidden="1"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hidden="1"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hidden="1"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hidden="1"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hidden="1"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hidden="1"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hidden="1"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hidden="1"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hidden="1"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hidden="1"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589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828"/>
      <c r="B597" s="828"/>
      <c r="C597" s="828" t="s">
        <v>278</v>
      </c>
      <c r="D597" s="828"/>
      <c r="E597" s="828"/>
      <c r="F597" s="828"/>
      <c r="G597" s="828"/>
      <c r="H597" s="828"/>
      <c r="I597" s="828"/>
      <c r="J597" s="947" t="s">
        <v>279</v>
      </c>
      <c r="K597" s="948"/>
      <c r="L597" s="948"/>
      <c r="M597" s="948"/>
      <c r="N597" s="948"/>
      <c r="O597" s="948"/>
      <c r="P597" s="416" t="s">
        <v>280</v>
      </c>
      <c r="Q597" s="416"/>
      <c r="R597" s="416"/>
      <c r="S597" s="416"/>
      <c r="T597" s="416"/>
      <c r="U597" s="416"/>
      <c r="V597" s="416"/>
      <c r="W597" s="416"/>
      <c r="X597" s="416"/>
      <c r="Y597" s="830" t="s">
        <v>281</v>
      </c>
      <c r="Z597" s="831"/>
      <c r="AA597" s="831"/>
      <c r="AB597" s="831"/>
      <c r="AC597" s="947" t="s">
        <v>282</v>
      </c>
      <c r="AD597" s="947"/>
      <c r="AE597" s="947"/>
      <c r="AF597" s="947"/>
      <c r="AG597" s="947"/>
      <c r="AH597" s="830" t="s">
        <v>331</v>
      </c>
      <c r="AI597" s="828"/>
      <c r="AJ597" s="828"/>
      <c r="AK597" s="828"/>
      <c r="AL597" s="828" t="s">
        <v>284</v>
      </c>
      <c r="AM597" s="828"/>
      <c r="AN597" s="828"/>
      <c r="AO597" s="832"/>
      <c r="AP597" s="947" t="s">
        <v>285</v>
      </c>
      <c r="AQ597" s="947"/>
      <c r="AR597" s="947"/>
      <c r="AS597" s="947"/>
      <c r="AT597" s="947"/>
      <c r="AU597" s="947"/>
      <c r="AV597" s="947"/>
      <c r="AW597" s="947"/>
      <c r="AX597" s="947"/>
      <c r="AY597" s="31">
        <f>$AY$595</f>
        <v>0</v>
      </c>
    </row>
    <row r="598" spans="1:51" ht="26.25" hidden="1"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hidden="1"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hidden="1"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hidden="1"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hidden="1"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hidden="1"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hidden="1"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hidden="1"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hidden="1"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hidden="1"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hidden="1"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hidden="1"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hidden="1"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hidden="1"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hidden="1"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hidden="1"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hidden="1"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hidden="1"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hidden="1"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hidden="1"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hidden="1"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hidden="1"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hidden="1"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hidden="1"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hidden="1"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hidden="1"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hidden="1"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hidden="1"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hidden="1"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hidden="1"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898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828"/>
      <c r="B630" s="828"/>
      <c r="C630" s="828" t="s">
        <v>278</v>
      </c>
      <c r="D630" s="828"/>
      <c r="E630" s="828"/>
      <c r="F630" s="828"/>
      <c r="G630" s="828"/>
      <c r="H630" s="828"/>
      <c r="I630" s="828"/>
      <c r="J630" s="947" t="s">
        <v>279</v>
      </c>
      <c r="K630" s="948"/>
      <c r="L630" s="948"/>
      <c r="M630" s="948"/>
      <c r="N630" s="948"/>
      <c r="O630" s="948"/>
      <c r="P630" s="416" t="s">
        <v>280</v>
      </c>
      <c r="Q630" s="416"/>
      <c r="R630" s="416"/>
      <c r="S630" s="416"/>
      <c r="T630" s="416"/>
      <c r="U630" s="416"/>
      <c r="V630" s="416"/>
      <c r="W630" s="416"/>
      <c r="X630" s="416"/>
      <c r="Y630" s="830" t="s">
        <v>281</v>
      </c>
      <c r="Z630" s="831"/>
      <c r="AA630" s="831"/>
      <c r="AB630" s="831"/>
      <c r="AC630" s="947" t="s">
        <v>282</v>
      </c>
      <c r="AD630" s="947"/>
      <c r="AE630" s="947"/>
      <c r="AF630" s="947"/>
      <c r="AG630" s="947"/>
      <c r="AH630" s="830" t="s">
        <v>331</v>
      </c>
      <c r="AI630" s="828"/>
      <c r="AJ630" s="828"/>
      <c r="AK630" s="828"/>
      <c r="AL630" s="828" t="s">
        <v>284</v>
      </c>
      <c r="AM630" s="828"/>
      <c r="AN630" s="828"/>
      <c r="AO630" s="832"/>
      <c r="AP630" s="947" t="s">
        <v>285</v>
      </c>
      <c r="AQ630" s="947"/>
      <c r="AR630" s="947"/>
      <c r="AS630" s="947"/>
      <c r="AT630" s="947"/>
      <c r="AU630" s="947"/>
      <c r="AV630" s="947"/>
      <c r="AW630" s="947"/>
      <c r="AX630" s="947"/>
      <c r="AY630" s="31">
        <f>$AY$628</f>
        <v>0</v>
      </c>
    </row>
    <row r="631" spans="1:51" ht="26.25" hidden="1"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hidden="1"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hidden="1"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hidden="1"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hidden="1"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hidden="1"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hidden="1"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hidden="1"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hidden="1"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hidden="1"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hidden="1"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hidden="1"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hidden="1"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hidden="1"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hidden="1"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hidden="1"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hidden="1"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hidden="1"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hidden="1"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hidden="1"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hidden="1"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hidden="1"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hidden="1"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hidden="1"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hidden="1"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hidden="1"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hidden="1"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hidden="1"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hidden="1"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hidden="1"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899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828"/>
      <c r="B663" s="828"/>
      <c r="C663" s="828" t="s">
        <v>278</v>
      </c>
      <c r="D663" s="828"/>
      <c r="E663" s="828"/>
      <c r="F663" s="828"/>
      <c r="G663" s="828"/>
      <c r="H663" s="828"/>
      <c r="I663" s="828"/>
      <c r="J663" s="947" t="s">
        <v>279</v>
      </c>
      <c r="K663" s="948"/>
      <c r="L663" s="948"/>
      <c r="M663" s="948"/>
      <c r="N663" s="948"/>
      <c r="O663" s="948"/>
      <c r="P663" s="416" t="s">
        <v>280</v>
      </c>
      <c r="Q663" s="416"/>
      <c r="R663" s="416"/>
      <c r="S663" s="416"/>
      <c r="T663" s="416"/>
      <c r="U663" s="416"/>
      <c r="V663" s="416"/>
      <c r="W663" s="416"/>
      <c r="X663" s="416"/>
      <c r="Y663" s="830" t="s">
        <v>281</v>
      </c>
      <c r="Z663" s="831"/>
      <c r="AA663" s="831"/>
      <c r="AB663" s="831"/>
      <c r="AC663" s="947" t="s">
        <v>282</v>
      </c>
      <c r="AD663" s="947"/>
      <c r="AE663" s="947"/>
      <c r="AF663" s="947"/>
      <c r="AG663" s="947"/>
      <c r="AH663" s="830" t="s">
        <v>331</v>
      </c>
      <c r="AI663" s="828"/>
      <c r="AJ663" s="828"/>
      <c r="AK663" s="828"/>
      <c r="AL663" s="828" t="s">
        <v>284</v>
      </c>
      <c r="AM663" s="828"/>
      <c r="AN663" s="828"/>
      <c r="AO663" s="832"/>
      <c r="AP663" s="947" t="s">
        <v>285</v>
      </c>
      <c r="AQ663" s="947"/>
      <c r="AR663" s="947"/>
      <c r="AS663" s="947"/>
      <c r="AT663" s="947"/>
      <c r="AU663" s="947"/>
      <c r="AV663" s="947"/>
      <c r="AW663" s="947"/>
      <c r="AX663" s="947"/>
      <c r="AY663" s="31">
        <f>$AY$661</f>
        <v>0</v>
      </c>
    </row>
    <row r="664" spans="1:51" ht="26.25" hidden="1"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hidden="1"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hidden="1"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hidden="1"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hidden="1"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hidden="1"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hidden="1"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hidden="1"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hidden="1"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hidden="1"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hidden="1"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hidden="1"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hidden="1"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hidden="1"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hidden="1"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hidden="1"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hidden="1"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hidden="1"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hidden="1"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hidden="1"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hidden="1"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hidden="1"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hidden="1"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hidden="1"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hidden="1"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hidden="1"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hidden="1"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hidden="1"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hidden="1"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hidden="1"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900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828"/>
      <c r="B696" s="828"/>
      <c r="C696" s="828" t="s">
        <v>278</v>
      </c>
      <c r="D696" s="828"/>
      <c r="E696" s="828"/>
      <c r="F696" s="828"/>
      <c r="G696" s="828"/>
      <c r="H696" s="828"/>
      <c r="I696" s="828"/>
      <c r="J696" s="947" t="s">
        <v>279</v>
      </c>
      <c r="K696" s="948"/>
      <c r="L696" s="948"/>
      <c r="M696" s="948"/>
      <c r="N696" s="948"/>
      <c r="O696" s="948"/>
      <c r="P696" s="416" t="s">
        <v>280</v>
      </c>
      <c r="Q696" s="416"/>
      <c r="R696" s="416"/>
      <c r="S696" s="416"/>
      <c r="T696" s="416"/>
      <c r="U696" s="416"/>
      <c r="V696" s="416"/>
      <c r="W696" s="416"/>
      <c r="X696" s="416"/>
      <c r="Y696" s="830" t="s">
        <v>281</v>
      </c>
      <c r="Z696" s="831"/>
      <c r="AA696" s="831"/>
      <c r="AB696" s="831"/>
      <c r="AC696" s="947" t="s">
        <v>282</v>
      </c>
      <c r="AD696" s="947"/>
      <c r="AE696" s="947"/>
      <c r="AF696" s="947"/>
      <c r="AG696" s="947"/>
      <c r="AH696" s="830" t="s">
        <v>331</v>
      </c>
      <c r="AI696" s="828"/>
      <c r="AJ696" s="828"/>
      <c r="AK696" s="828"/>
      <c r="AL696" s="828" t="s">
        <v>284</v>
      </c>
      <c r="AM696" s="828"/>
      <c r="AN696" s="828"/>
      <c r="AO696" s="832"/>
      <c r="AP696" s="947" t="s">
        <v>285</v>
      </c>
      <c r="AQ696" s="947"/>
      <c r="AR696" s="947"/>
      <c r="AS696" s="947"/>
      <c r="AT696" s="947"/>
      <c r="AU696" s="947"/>
      <c r="AV696" s="947"/>
      <c r="AW696" s="947"/>
      <c r="AX696" s="947"/>
      <c r="AY696" s="31">
        <f>$AY$694</f>
        <v>0</v>
      </c>
    </row>
    <row r="697" spans="1:51" ht="26.25" hidden="1"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hidden="1"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hidden="1"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hidden="1"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hidden="1"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hidden="1"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hidden="1"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hidden="1"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hidden="1"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hidden="1"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hidden="1"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hidden="1"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hidden="1"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hidden="1"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hidden="1"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hidden="1"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hidden="1"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hidden="1"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hidden="1"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hidden="1"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hidden="1"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hidden="1"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hidden="1"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hidden="1"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hidden="1"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hidden="1"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hidden="1"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hidden="1"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hidden="1"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hidden="1"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901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828"/>
      <c r="B729" s="828"/>
      <c r="C729" s="828" t="s">
        <v>278</v>
      </c>
      <c r="D729" s="828"/>
      <c r="E729" s="828"/>
      <c r="F729" s="828"/>
      <c r="G729" s="828"/>
      <c r="H729" s="828"/>
      <c r="I729" s="828"/>
      <c r="J729" s="947" t="s">
        <v>279</v>
      </c>
      <c r="K729" s="948"/>
      <c r="L729" s="948"/>
      <c r="M729" s="948"/>
      <c r="N729" s="948"/>
      <c r="O729" s="948"/>
      <c r="P729" s="416" t="s">
        <v>280</v>
      </c>
      <c r="Q729" s="416"/>
      <c r="R729" s="416"/>
      <c r="S729" s="416"/>
      <c r="T729" s="416"/>
      <c r="U729" s="416"/>
      <c r="V729" s="416"/>
      <c r="W729" s="416"/>
      <c r="X729" s="416"/>
      <c r="Y729" s="830" t="s">
        <v>281</v>
      </c>
      <c r="Z729" s="831"/>
      <c r="AA729" s="831"/>
      <c r="AB729" s="831"/>
      <c r="AC729" s="947" t="s">
        <v>282</v>
      </c>
      <c r="AD729" s="947"/>
      <c r="AE729" s="947"/>
      <c r="AF729" s="947"/>
      <c r="AG729" s="947"/>
      <c r="AH729" s="830" t="s">
        <v>331</v>
      </c>
      <c r="AI729" s="828"/>
      <c r="AJ729" s="828"/>
      <c r="AK729" s="828"/>
      <c r="AL729" s="828" t="s">
        <v>284</v>
      </c>
      <c r="AM729" s="828"/>
      <c r="AN729" s="828"/>
      <c r="AO729" s="832"/>
      <c r="AP729" s="947" t="s">
        <v>285</v>
      </c>
      <c r="AQ729" s="947"/>
      <c r="AR729" s="947"/>
      <c r="AS729" s="947"/>
      <c r="AT729" s="947"/>
      <c r="AU729" s="947"/>
      <c r="AV729" s="947"/>
      <c r="AW729" s="947"/>
      <c r="AX729" s="947"/>
      <c r="AY729" s="31">
        <f>$AY$727</f>
        <v>0</v>
      </c>
    </row>
    <row r="730" spans="1:51" ht="26.25" hidden="1"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hidden="1"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hidden="1"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hidden="1"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hidden="1"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hidden="1"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hidden="1"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hidden="1"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hidden="1"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hidden="1"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hidden="1"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hidden="1"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hidden="1"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hidden="1"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hidden="1"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hidden="1"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hidden="1"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hidden="1"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hidden="1"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hidden="1"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hidden="1"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hidden="1"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hidden="1"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hidden="1"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hidden="1"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hidden="1"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hidden="1"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hidden="1"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hidden="1"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hidden="1"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902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828"/>
      <c r="B762" s="828"/>
      <c r="C762" s="828" t="s">
        <v>278</v>
      </c>
      <c r="D762" s="828"/>
      <c r="E762" s="828"/>
      <c r="F762" s="828"/>
      <c r="G762" s="828"/>
      <c r="H762" s="828"/>
      <c r="I762" s="828"/>
      <c r="J762" s="947" t="s">
        <v>279</v>
      </c>
      <c r="K762" s="948"/>
      <c r="L762" s="948"/>
      <c r="M762" s="948"/>
      <c r="N762" s="948"/>
      <c r="O762" s="948"/>
      <c r="P762" s="416" t="s">
        <v>280</v>
      </c>
      <c r="Q762" s="416"/>
      <c r="R762" s="416"/>
      <c r="S762" s="416"/>
      <c r="T762" s="416"/>
      <c r="U762" s="416"/>
      <c r="V762" s="416"/>
      <c r="W762" s="416"/>
      <c r="X762" s="416"/>
      <c r="Y762" s="830" t="s">
        <v>281</v>
      </c>
      <c r="Z762" s="831"/>
      <c r="AA762" s="831"/>
      <c r="AB762" s="831"/>
      <c r="AC762" s="947" t="s">
        <v>282</v>
      </c>
      <c r="AD762" s="947"/>
      <c r="AE762" s="947"/>
      <c r="AF762" s="947"/>
      <c r="AG762" s="947"/>
      <c r="AH762" s="830" t="s">
        <v>331</v>
      </c>
      <c r="AI762" s="828"/>
      <c r="AJ762" s="828"/>
      <c r="AK762" s="828"/>
      <c r="AL762" s="828" t="s">
        <v>284</v>
      </c>
      <c r="AM762" s="828"/>
      <c r="AN762" s="828"/>
      <c r="AO762" s="832"/>
      <c r="AP762" s="947" t="s">
        <v>285</v>
      </c>
      <c r="AQ762" s="947"/>
      <c r="AR762" s="947"/>
      <c r="AS762" s="947"/>
      <c r="AT762" s="947"/>
      <c r="AU762" s="947"/>
      <c r="AV762" s="947"/>
      <c r="AW762" s="947"/>
      <c r="AX762" s="947"/>
      <c r="AY762" s="31">
        <f>$AY$760</f>
        <v>0</v>
      </c>
    </row>
    <row r="763" spans="1:51" ht="26.25" hidden="1"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hidden="1"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hidden="1"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hidden="1"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hidden="1"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hidden="1"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hidden="1"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hidden="1"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hidden="1"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hidden="1"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hidden="1"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hidden="1"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hidden="1"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hidden="1"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hidden="1"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hidden="1"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hidden="1"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hidden="1"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hidden="1"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hidden="1"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hidden="1"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hidden="1"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hidden="1"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hidden="1"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hidden="1"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hidden="1"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hidden="1"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hidden="1"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hidden="1"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hidden="1"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903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828"/>
      <c r="B795" s="828"/>
      <c r="C795" s="828" t="s">
        <v>278</v>
      </c>
      <c r="D795" s="828"/>
      <c r="E795" s="828"/>
      <c r="F795" s="828"/>
      <c r="G795" s="828"/>
      <c r="H795" s="828"/>
      <c r="I795" s="828"/>
      <c r="J795" s="947" t="s">
        <v>279</v>
      </c>
      <c r="K795" s="948"/>
      <c r="L795" s="948"/>
      <c r="M795" s="948"/>
      <c r="N795" s="948"/>
      <c r="O795" s="948"/>
      <c r="P795" s="416" t="s">
        <v>280</v>
      </c>
      <c r="Q795" s="416"/>
      <c r="R795" s="416"/>
      <c r="S795" s="416"/>
      <c r="T795" s="416"/>
      <c r="U795" s="416"/>
      <c r="V795" s="416"/>
      <c r="W795" s="416"/>
      <c r="X795" s="416"/>
      <c r="Y795" s="830" t="s">
        <v>281</v>
      </c>
      <c r="Z795" s="831"/>
      <c r="AA795" s="831"/>
      <c r="AB795" s="831"/>
      <c r="AC795" s="947" t="s">
        <v>282</v>
      </c>
      <c r="AD795" s="947"/>
      <c r="AE795" s="947"/>
      <c r="AF795" s="947"/>
      <c r="AG795" s="947"/>
      <c r="AH795" s="830" t="s">
        <v>331</v>
      </c>
      <c r="AI795" s="828"/>
      <c r="AJ795" s="828"/>
      <c r="AK795" s="828"/>
      <c r="AL795" s="828" t="s">
        <v>284</v>
      </c>
      <c r="AM795" s="828"/>
      <c r="AN795" s="828"/>
      <c r="AO795" s="832"/>
      <c r="AP795" s="947" t="s">
        <v>285</v>
      </c>
      <c r="AQ795" s="947"/>
      <c r="AR795" s="947"/>
      <c r="AS795" s="947"/>
      <c r="AT795" s="947"/>
      <c r="AU795" s="947"/>
      <c r="AV795" s="947"/>
      <c r="AW795" s="947"/>
      <c r="AX795" s="947"/>
      <c r="AY795" s="31">
        <f>$AY$793</f>
        <v>0</v>
      </c>
    </row>
    <row r="796" spans="1:51" ht="26.25" hidden="1"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hidden="1"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hidden="1"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hidden="1"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hidden="1"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hidden="1"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hidden="1"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hidden="1"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hidden="1"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hidden="1"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hidden="1"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hidden="1"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hidden="1"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hidden="1"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hidden="1"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hidden="1"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hidden="1"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hidden="1"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hidden="1"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hidden="1"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hidden="1"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hidden="1"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hidden="1"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hidden="1"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hidden="1"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hidden="1"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hidden="1"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hidden="1"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hidden="1"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hidden="1"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904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828"/>
      <c r="B828" s="828"/>
      <c r="C828" s="828" t="s">
        <v>278</v>
      </c>
      <c r="D828" s="828"/>
      <c r="E828" s="828"/>
      <c r="F828" s="828"/>
      <c r="G828" s="828"/>
      <c r="H828" s="828"/>
      <c r="I828" s="828"/>
      <c r="J828" s="947" t="s">
        <v>279</v>
      </c>
      <c r="K828" s="948"/>
      <c r="L828" s="948"/>
      <c r="M828" s="948"/>
      <c r="N828" s="948"/>
      <c r="O828" s="948"/>
      <c r="P828" s="416" t="s">
        <v>280</v>
      </c>
      <c r="Q828" s="416"/>
      <c r="R828" s="416"/>
      <c r="S828" s="416"/>
      <c r="T828" s="416"/>
      <c r="U828" s="416"/>
      <c r="V828" s="416"/>
      <c r="W828" s="416"/>
      <c r="X828" s="416"/>
      <c r="Y828" s="830" t="s">
        <v>281</v>
      </c>
      <c r="Z828" s="831"/>
      <c r="AA828" s="831"/>
      <c r="AB828" s="831"/>
      <c r="AC828" s="947" t="s">
        <v>282</v>
      </c>
      <c r="AD828" s="947"/>
      <c r="AE828" s="947"/>
      <c r="AF828" s="947"/>
      <c r="AG828" s="947"/>
      <c r="AH828" s="830" t="s">
        <v>331</v>
      </c>
      <c r="AI828" s="828"/>
      <c r="AJ828" s="828"/>
      <c r="AK828" s="828"/>
      <c r="AL828" s="828" t="s">
        <v>284</v>
      </c>
      <c r="AM828" s="828"/>
      <c r="AN828" s="828"/>
      <c r="AO828" s="832"/>
      <c r="AP828" s="947" t="s">
        <v>285</v>
      </c>
      <c r="AQ828" s="947"/>
      <c r="AR828" s="947"/>
      <c r="AS828" s="947"/>
      <c r="AT828" s="947"/>
      <c r="AU828" s="947"/>
      <c r="AV828" s="947"/>
      <c r="AW828" s="947"/>
      <c r="AX828" s="947"/>
      <c r="AY828" s="31">
        <f>$AY$826</f>
        <v>0</v>
      </c>
    </row>
    <row r="829" spans="1:51" ht="26.25" hidden="1"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hidden="1"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hidden="1"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hidden="1"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hidden="1"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hidden="1"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hidden="1"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hidden="1"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hidden="1"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hidden="1"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hidden="1"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hidden="1"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hidden="1"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hidden="1"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hidden="1"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hidden="1"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hidden="1"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hidden="1"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hidden="1"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hidden="1"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hidden="1"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hidden="1"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hidden="1"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hidden="1"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hidden="1"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hidden="1"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hidden="1"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hidden="1"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hidden="1"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hidden="1"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905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828"/>
      <c r="B861" s="828"/>
      <c r="C861" s="828" t="s">
        <v>278</v>
      </c>
      <c r="D861" s="828"/>
      <c r="E861" s="828"/>
      <c r="F861" s="828"/>
      <c r="G861" s="828"/>
      <c r="H861" s="828"/>
      <c r="I861" s="828"/>
      <c r="J861" s="947" t="s">
        <v>279</v>
      </c>
      <c r="K861" s="948"/>
      <c r="L861" s="948"/>
      <c r="M861" s="948"/>
      <c r="N861" s="948"/>
      <c r="O861" s="948"/>
      <c r="P861" s="416" t="s">
        <v>280</v>
      </c>
      <c r="Q861" s="416"/>
      <c r="R861" s="416"/>
      <c r="S861" s="416"/>
      <c r="T861" s="416"/>
      <c r="U861" s="416"/>
      <c r="V861" s="416"/>
      <c r="W861" s="416"/>
      <c r="X861" s="416"/>
      <c r="Y861" s="830" t="s">
        <v>281</v>
      </c>
      <c r="Z861" s="831"/>
      <c r="AA861" s="831"/>
      <c r="AB861" s="831"/>
      <c r="AC861" s="947" t="s">
        <v>282</v>
      </c>
      <c r="AD861" s="947"/>
      <c r="AE861" s="947"/>
      <c r="AF861" s="947"/>
      <c r="AG861" s="947"/>
      <c r="AH861" s="830" t="s">
        <v>331</v>
      </c>
      <c r="AI861" s="828"/>
      <c r="AJ861" s="828"/>
      <c r="AK861" s="828"/>
      <c r="AL861" s="828" t="s">
        <v>284</v>
      </c>
      <c r="AM861" s="828"/>
      <c r="AN861" s="828"/>
      <c r="AO861" s="832"/>
      <c r="AP861" s="947" t="s">
        <v>285</v>
      </c>
      <c r="AQ861" s="947"/>
      <c r="AR861" s="947"/>
      <c r="AS861" s="947"/>
      <c r="AT861" s="947"/>
      <c r="AU861" s="947"/>
      <c r="AV861" s="947"/>
      <c r="AW861" s="947"/>
      <c r="AX861" s="947"/>
      <c r="AY861" s="31">
        <f>$AY$859</f>
        <v>0</v>
      </c>
    </row>
    <row r="862" spans="1:51" ht="26.25" hidden="1"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hidden="1"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hidden="1"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hidden="1"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hidden="1"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hidden="1"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hidden="1"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hidden="1"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hidden="1"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hidden="1"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hidden="1"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hidden="1"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hidden="1"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hidden="1"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hidden="1"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hidden="1"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hidden="1"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hidden="1"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hidden="1"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hidden="1"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hidden="1"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hidden="1"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hidden="1"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hidden="1"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hidden="1"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hidden="1"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hidden="1"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hidden="1"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hidden="1"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hidden="1"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906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828"/>
      <c r="B894" s="828"/>
      <c r="C894" s="828" t="s">
        <v>278</v>
      </c>
      <c r="D894" s="828"/>
      <c r="E894" s="828"/>
      <c r="F894" s="828"/>
      <c r="G894" s="828"/>
      <c r="H894" s="828"/>
      <c r="I894" s="828"/>
      <c r="J894" s="947" t="s">
        <v>279</v>
      </c>
      <c r="K894" s="948"/>
      <c r="L894" s="948"/>
      <c r="M894" s="948"/>
      <c r="N894" s="948"/>
      <c r="O894" s="948"/>
      <c r="P894" s="416" t="s">
        <v>280</v>
      </c>
      <c r="Q894" s="416"/>
      <c r="R894" s="416"/>
      <c r="S894" s="416"/>
      <c r="T894" s="416"/>
      <c r="U894" s="416"/>
      <c r="V894" s="416"/>
      <c r="W894" s="416"/>
      <c r="X894" s="416"/>
      <c r="Y894" s="830" t="s">
        <v>281</v>
      </c>
      <c r="Z894" s="831"/>
      <c r="AA894" s="831"/>
      <c r="AB894" s="831"/>
      <c r="AC894" s="947" t="s">
        <v>282</v>
      </c>
      <c r="AD894" s="947"/>
      <c r="AE894" s="947"/>
      <c r="AF894" s="947"/>
      <c r="AG894" s="947"/>
      <c r="AH894" s="830" t="s">
        <v>331</v>
      </c>
      <c r="AI894" s="828"/>
      <c r="AJ894" s="828"/>
      <c r="AK894" s="828"/>
      <c r="AL894" s="828" t="s">
        <v>284</v>
      </c>
      <c r="AM894" s="828"/>
      <c r="AN894" s="828"/>
      <c r="AO894" s="832"/>
      <c r="AP894" s="947" t="s">
        <v>285</v>
      </c>
      <c r="AQ894" s="947"/>
      <c r="AR894" s="947"/>
      <c r="AS894" s="947"/>
      <c r="AT894" s="947"/>
      <c r="AU894" s="947"/>
      <c r="AV894" s="947"/>
      <c r="AW894" s="947"/>
      <c r="AX894" s="947"/>
      <c r="AY894" s="31">
        <f>$AY$892</f>
        <v>0</v>
      </c>
    </row>
    <row r="895" spans="1:51" ht="26.25" hidden="1"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hidden="1"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hidden="1"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hidden="1"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hidden="1"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hidden="1"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hidden="1"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hidden="1"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hidden="1"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hidden="1"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hidden="1"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hidden="1"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hidden="1"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hidden="1"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hidden="1"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hidden="1"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hidden="1"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hidden="1"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hidden="1"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hidden="1"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hidden="1"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hidden="1"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hidden="1"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hidden="1"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hidden="1"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hidden="1"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hidden="1"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hidden="1"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hidden="1"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hidden="1"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907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828"/>
      <c r="B927" s="828"/>
      <c r="C927" s="828" t="s">
        <v>278</v>
      </c>
      <c r="D927" s="828"/>
      <c r="E927" s="828"/>
      <c r="F927" s="828"/>
      <c r="G927" s="828"/>
      <c r="H927" s="828"/>
      <c r="I927" s="828"/>
      <c r="J927" s="947" t="s">
        <v>279</v>
      </c>
      <c r="K927" s="948"/>
      <c r="L927" s="948"/>
      <c r="M927" s="948"/>
      <c r="N927" s="948"/>
      <c r="O927" s="948"/>
      <c r="P927" s="416" t="s">
        <v>280</v>
      </c>
      <c r="Q927" s="416"/>
      <c r="R927" s="416"/>
      <c r="S927" s="416"/>
      <c r="T927" s="416"/>
      <c r="U927" s="416"/>
      <c r="V927" s="416"/>
      <c r="W927" s="416"/>
      <c r="X927" s="416"/>
      <c r="Y927" s="830" t="s">
        <v>281</v>
      </c>
      <c r="Z927" s="831"/>
      <c r="AA927" s="831"/>
      <c r="AB927" s="831"/>
      <c r="AC927" s="947" t="s">
        <v>282</v>
      </c>
      <c r="AD927" s="947"/>
      <c r="AE927" s="947"/>
      <c r="AF927" s="947"/>
      <c r="AG927" s="947"/>
      <c r="AH927" s="830" t="s">
        <v>331</v>
      </c>
      <c r="AI927" s="828"/>
      <c r="AJ927" s="828"/>
      <c r="AK927" s="828"/>
      <c r="AL927" s="828" t="s">
        <v>284</v>
      </c>
      <c r="AM927" s="828"/>
      <c r="AN927" s="828"/>
      <c r="AO927" s="832"/>
      <c r="AP927" s="947" t="s">
        <v>285</v>
      </c>
      <c r="AQ927" s="947"/>
      <c r="AR927" s="947"/>
      <c r="AS927" s="947"/>
      <c r="AT927" s="947"/>
      <c r="AU927" s="947"/>
      <c r="AV927" s="947"/>
      <c r="AW927" s="947"/>
      <c r="AX927" s="947"/>
      <c r="AY927" s="31">
        <f>$AY$925</f>
        <v>0</v>
      </c>
    </row>
    <row r="928" spans="1:51" ht="26.25" hidden="1"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hidden="1"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hidden="1"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hidden="1"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hidden="1"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hidden="1"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hidden="1"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hidden="1"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hidden="1"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hidden="1"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hidden="1"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hidden="1"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hidden="1"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hidden="1"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hidden="1"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hidden="1"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hidden="1"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hidden="1"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hidden="1"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hidden="1"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hidden="1"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hidden="1"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hidden="1"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hidden="1"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hidden="1"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hidden="1"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hidden="1"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hidden="1"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hidden="1"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hidden="1"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908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828"/>
      <c r="B960" s="828"/>
      <c r="C960" s="828" t="s">
        <v>278</v>
      </c>
      <c r="D960" s="828"/>
      <c r="E960" s="828"/>
      <c r="F960" s="828"/>
      <c r="G960" s="828"/>
      <c r="H960" s="828"/>
      <c r="I960" s="828"/>
      <c r="J960" s="947" t="s">
        <v>279</v>
      </c>
      <c r="K960" s="948"/>
      <c r="L960" s="948"/>
      <c r="M960" s="948"/>
      <c r="N960" s="948"/>
      <c r="O960" s="948"/>
      <c r="P960" s="416" t="s">
        <v>280</v>
      </c>
      <c r="Q960" s="416"/>
      <c r="R960" s="416"/>
      <c r="S960" s="416"/>
      <c r="T960" s="416"/>
      <c r="U960" s="416"/>
      <c r="V960" s="416"/>
      <c r="W960" s="416"/>
      <c r="X960" s="416"/>
      <c r="Y960" s="830" t="s">
        <v>281</v>
      </c>
      <c r="Z960" s="831"/>
      <c r="AA960" s="831"/>
      <c r="AB960" s="831"/>
      <c r="AC960" s="947" t="s">
        <v>282</v>
      </c>
      <c r="AD960" s="947"/>
      <c r="AE960" s="947"/>
      <c r="AF960" s="947"/>
      <c r="AG960" s="947"/>
      <c r="AH960" s="830" t="s">
        <v>331</v>
      </c>
      <c r="AI960" s="828"/>
      <c r="AJ960" s="828"/>
      <c r="AK960" s="828"/>
      <c r="AL960" s="828" t="s">
        <v>284</v>
      </c>
      <c r="AM960" s="828"/>
      <c r="AN960" s="828"/>
      <c r="AO960" s="832"/>
      <c r="AP960" s="947" t="s">
        <v>285</v>
      </c>
      <c r="AQ960" s="947"/>
      <c r="AR960" s="947"/>
      <c r="AS960" s="947"/>
      <c r="AT960" s="947"/>
      <c r="AU960" s="947"/>
      <c r="AV960" s="947"/>
      <c r="AW960" s="947"/>
      <c r="AX960" s="947"/>
      <c r="AY960" s="31">
        <f>$AY$958</f>
        <v>0</v>
      </c>
    </row>
    <row r="961" spans="1:51" ht="26.25" hidden="1"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hidden="1"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hidden="1"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hidden="1"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hidden="1"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hidden="1"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hidden="1"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hidden="1"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hidden="1"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hidden="1"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hidden="1"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hidden="1"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hidden="1"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hidden="1"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hidden="1"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hidden="1"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hidden="1"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hidden="1"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hidden="1"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hidden="1"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hidden="1"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hidden="1"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hidden="1"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hidden="1"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hidden="1"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hidden="1"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hidden="1"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hidden="1"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hidden="1"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hidden="1"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909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828"/>
      <c r="B993" s="828"/>
      <c r="C993" s="828" t="s">
        <v>278</v>
      </c>
      <c r="D993" s="828"/>
      <c r="E993" s="828"/>
      <c r="F993" s="828"/>
      <c r="G993" s="828"/>
      <c r="H993" s="828"/>
      <c r="I993" s="828"/>
      <c r="J993" s="947" t="s">
        <v>279</v>
      </c>
      <c r="K993" s="948"/>
      <c r="L993" s="948"/>
      <c r="M993" s="948"/>
      <c r="N993" s="948"/>
      <c r="O993" s="948"/>
      <c r="P993" s="416" t="s">
        <v>280</v>
      </c>
      <c r="Q993" s="416"/>
      <c r="R993" s="416"/>
      <c r="S993" s="416"/>
      <c r="T993" s="416"/>
      <c r="U993" s="416"/>
      <c r="V993" s="416"/>
      <c r="W993" s="416"/>
      <c r="X993" s="416"/>
      <c r="Y993" s="830" t="s">
        <v>281</v>
      </c>
      <c r="Z993" s="831"/>
      <c r="AA993" s="831"/>
      <c r="AB993" s="831"/>
      <c r="AC993" s="947" t="s">
        <v>282</v>
      </c>
      <c r="AD993" s="947"/>
      <c r="AE993" s="947"/>
      <c r="AF993" s="947"/>
      <c r="AG993" s="947"/>
      <c r="AH993" s="830" t="s">
        <v>331</v>
      </c>
      <c r="AI993" s="828"/>
      <c r="AJ993" s="828"/>
      <c r="AK993" s="828"/>
      <c r="AL993" s="828" t="s">
        <v>284</v>
      </c>
      <c r="AM993" s="828"/>
      <c r="AN993" s="828"/>
      <c r="AO993" s="832"/>
      <c r="AP993" s="947" t="s">
        <v>285</v>
      </c>
      <c r="AQ993" s="947"/>
      <c r="AR993" s="947"/>
      <c r="AS993" s="947"/>
      <c r="AT993" s="947"/>
      <c r="AU993" s="947"/>
      <c r="AV993" s="947"/>
      <c r="AW993" s="947"/>
      <c r="AX993" s="947"/>
      <c r="AY993" s="31">
        <f>$AY$991</f>
        <v>0</v>
      </c>
    </row>
    <row r="994" spans="1:51" ht="26.25" hidden="1"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hidden="1"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hidden="1"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hidden="1"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hidden="1"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hidden="1"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hidden="1"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hidden="1"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hidden="1"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hidden="1"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hidden="1"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hidden="1"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hidden="1"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hidden="1"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hidden="1"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hidden="1"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hidden="1"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hidden="1"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hidden="1"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hidden="1"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hidden="1"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hidden="1"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hidden="1"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hidden="1"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hidden="1"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hidden="1"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hidden="1"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hidden="1"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hidden="1"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hidden="1"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910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828"/>
      <c r="B1026" s="828"/>
      <c r="C1026" s="828" t="s">
        <v>278</v>
      </c>
      <c r="D1026" s="828"/>
      <c r="E1026" s="828"/>
      <c r="F1026" s="828"/>
      <c r="G1026" s="828"/>
      <c r="H1026" s="828"/>
      <c r="I1026" s="828"/>
      <c r="J1026" s="947" t="s">
        <v>279</v>
      </c>
      <c r="K1026" s="948"/>
      <c r="L1026" s="948"/>
      <c r="M1026" s="948"/>
      <c r="N1026" s="948"/>
      <c r="O1026" s="948"/>
      <c r="P1026" s="416" t="s">
        <v>280</v>
      </c>
      <c r="Q1026" s="416"/>
      <c r="R1026" s="416"/>
      <c r="S1026" s="416"/>
      <c r="T1026" s="416"/>
      <c r="U1026" s="416"/>
      <c r="V1026" s="416"/>
      <c r="W1026" s="416"/>
      <c r="X1026" s="416"/>
      <c r="Y1026" s="830" t="s">
        <v>281</v>
      </c>
      <c r="Z1026" s="831"/>
      <c r="AA1026" s="831"/>
      <c r="AB1026" s="831"/>
      <c r="AC1026" s="947" t="s">
        <v>282</v>
      </c>
      <c r="AD1026" s="947"/>
      <c r="AE1026" s="947"/>
      <c r="AF1026" s="947"/>
      <c r="AG1026" s="947"/>
      <c r="AH1026" s="830" t="s">
        <v>331</v>
      </c>
      <c r="AI1026" s="828"/>
      <c r="AJ1026" s="828"/>
      <c r="AK1026" s="828"/>
      <c r="AL1026" s="828" t="s">
        <v>284</v>
      </c>
      <c r="AM1026" s="828"/>
      <c r="AN1026" s="828"/>
      <c r="AO1026" s="832"/>
      <c r="AP1026" s="947" t="s">
        <v>285</v>
      </c>
      <c r="AQ1026" s="947"/>
      <c r="AR1026" s="947"/>
      <c r="AS1026" s="947"/>
      <c r="AT1026" s="947"/>
      <c r="AU1026" s="947"/>
      <c r="AV1026" s="947"/>
      <c r="AW1026" s="947"/>
      <c r="AX1026" s="947"/>
      <c r="AY1026" s="31">
        <f>$AY$1024</f>
        <v>0</v>
      </c>
    </row>
    <row r="1027" spans="1:51" ht="26.25" hidden="1"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hidden="1"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hidden="1"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hidden="1"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hidden="1"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hidden="1"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hidden="1"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hidden="1"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hidden="1"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hidden="1"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hidden="1"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hidden="1"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hidden="1"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hidden="1"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hidden="1"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hidden="1"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hidden="1"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hidden="1"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hidden="1"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hidden="1"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hidden="1"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hidden="1"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hidden="1"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hidden="1"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hidden="1"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hidden="1"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hidden="1"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hidden="1"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hidden="1"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hidden="1"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911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828"/>
      <c r="B1059" s="828"/>
      <c r="C1059" s="828" t="s">
        <v>278</v>
      </c>
      <c r="D1059" s="828"/>
      <c r="E1059" s="828"/>
      <c r="F1059" s="828"/>
      <c r="G1059" s="828"/>
      <c r="H1059" s="828"/>
      <c r="I1059" s="828"/>
      <c r="J1059" s="947" t="s">
        <v>279</v>
      </c>
      <c r="K1059" s="948"/>
      <c r="L1059" s="948"/>
      <c r="M1059" s="948"/>
      <c r="N1059" s="948"/>
      <c r="O1059" s="948"/>
      <c r="P1059" s="416" t="s">
        <v>280</v>
      </c>
      <c r="Q1059" s="416"/>
      <c r="R1059" s="416"/>
      <c r="S1059" s="416"/>
      <c r="T1059" s="416"/>
      <c r="U1059" s="416"/>
      <c r="V1059" s="416"/>
      <c r="W1059" s="416"/>
      <c r="X1059" s="416"/>
      <c r="Y1059" s="830" t="s">
        <v>281</v>
      </c>
      <c r="Z1059" s="831"/>
      <c r="AA1059" s="831"/>
      <c r="AB1059" s="831"/>
      <c r="AC1059" s="947" t="s">
        <v>282</v>
      </c>
      <c r="AD1059" s="947"/>
      <c r="AE1059" s="947"/>
      <c r="AF1059" s="947"/>
      <c r="AG1059" s="947"/>
      <c r="AH1059" s="830" t="s">
        <v>331</v>
      </c>
      <c r="AI1059" s="828"/>
      <c r="AJ1059" s="828"/>
      <c r="AK1059" s="828"/>
      <c r="AL1059" s="828" t="s">
        <v>284</v>
      </c>
      <c r="AM1059" s="828"/>
      <c r="AN1059" s="828"/>
      <c r="AO1059" s="832"/>
      <c r="AP1059" s="947" t="s">
        <v>285</v>
      </c>
      <c r="AQ1059" s="947"/>
      <c r="AR1059" s="947"/>
      <c r="AS1059" s="947"/>
      <c r="AT1059" s="947"/>
      <c r="AU1059" s="947"/>
      <c r="AV1059" s="947"/>
      <c r="AW1059" s="947"/>
      <c r="AX1059" s="947"/>
      <c r="AY1059" s="31">
        <f>$AY$1057</f>
        <v>0</v>
      </c>
    </row>
    <row r="1060" spans="1:51" ht="26.25" hidden="1"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hidden="1"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hidden="1"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hidden="1"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hidden="1"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hidden="1"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hidden="1"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hidden="1"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hidden="1"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hidden="1"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hidden="1"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hidden="1"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hidden="1"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hidden="1"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hidden="1"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hidden="1"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hidden="1"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hidden="1"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hidden="1"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hidden="1"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hidden="1"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hidden="1"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hidden="1"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hidden="1"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hidden="1"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hidden="1"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hidden="1"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hidden="1"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hidden="1"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hidden="1"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912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828"/>
      <c r="B1092" s="828"/>
      <c r="C1092" s="828" t="s">
        <v>278</v>
      </c>
      <c r="D1092" s="828"/>
      <c r="E1092" s="828"/>
      <c r="F1092" s="828"/>
      <c r="G1092" s="828"/>
      <c r="H1092" s="828"/>
      <c r="I1092" s="828"/>
      <c r="J1092" s="947" t="s">
        <v>279</v>
      </c>
      <c r="K1092" s="948"/>
      <c r="L1092" s="948"/>
      <c r="M1092" s="948"/>
      <c r="N1092" s="948"/>
      <c r="O1092" s="948"/>
      <c r="P1092" s="416" t="s">
        <v>280</v>
      </c>
      <c r="Q1092" s="416"/>
      <c r="R1092" s="416"/>
      <c r="S1092" s="416"/>
      <c r="T1092" s="416"/>
      <c r="U1092" s="416"/>
      <c r="V1092" s="416"/>
      <c r="W1092" s="416"/>
      <c r="X1092" s="416"/>
      <c r="Y1092" s="830" t="s">
        <v>281</v>
      </c>
      <c r="Z1092" s="831"/>
      <c r="AA1092" s="831"/>
      <c r="AB1092" s="831"/>
      <c r="AC1092" s="947" t="s">
        <v>282</v>
      </c>
      <c r="AD1092" s="947"/>
      <c r="AE1092" s="947"/>
      <c r="AF1092" s="947"/>
      <c r="AG1092" s="947"/>
      <c r="AH1092" s="830" t="s">
        <v>331</v>
      </c>
      <c r="AI1092" s="828"/>
      <c r="AJ1092" s="828"/>
      <c r="AK1092" s="828"/>
      <c r="AL1092" s="828" t="s">
        <v>284</v>
      </c>
      <c r="AM1092" s="828"/>
      <c r="AN1092" s="828"/>
      <c r="AO1092" s="832"/>
      <c r="AP1092" s="947" t="s">
        <v>285</v>
      </c>
      <c r="AQ1092" s="947"/>
      <c r="AR1092" s="947"/>
      <c r="AS1092" s="947"/>
      <c r="AT1092" s="947"/>
      <c r="AU1092" s="947"/>
      <c r="AV1092" s="947"/>
      <c r="AW1092" s="947"/>
      <c r="AX1092" s="947"/>
      <c r="AY1092">
        <f>$AY$1090</f>
        <v>0</v>
      </c>
    </row>
    <row r="1093" spans="1:51" ht="26.25" hidden="1"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hidden="1"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hidden="1"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hidden="1"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hidden="1"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hidden="1"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hidden="1"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hidden="1"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hidden="1"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hidden="1"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hidden="1"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hidden="1"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hidden="1"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hidden="1"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hidden="1"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hidden="1"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hidden="1"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hidden="1"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hidden="1"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hidden="1"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hidden="1"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hidden="1"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hidden="1"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hidden="1"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hidden="1"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hidden="1"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hidden="1"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hidden="1"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hidden="1"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hidden="1"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913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828"/>
      <c r="B1125" s="828"/>
      <c r="C1125" s="828" t="s">
        <v>278</v>
      </c>
      <c r="D1125" s="828"/>
      <c r="E1125" s="828"/>
      <c r="F1125" s="828"/>
      <c r="G1125" s="828"/>
      <c r="H1125" s="828"/>
      <c r="I1125" s="828"/>
      <c r="J1125" s="947" t="s">
        <v>279</v>
      </c>
      <c r="K1125" s="948"/>
      <c r="L1125" s="948"/>
      <c r="M1125" s="948"/>
      <c r="N1125" s="948"/>
      <c r="O1125" s="948"/>
      <c r="P1125" s="416" t="s">
        <v>280</v>
      </c>
      <c r="Q1125" s="416"/>
      <c r="R1125" s="416"/>
      <c r="S1125" s="416"/>
      <c r="T1125" s="416"/>
      <c r="U1125" s="416"/>
      <c r="V1125" s="416"/>
      <c r="W1125" s="416"/>
      <c r="X1125" s="416"/>
      <c r="Y1125" s="830" t="s">
        <v>281</v>
      </c>
      <c r="Z1125" s="831"/>
      <c r="AA1125" s="831"/>
      <c r="AB1125" s="831"/>
      <c r="AC1125" s="947" t="s">
        <v>282</v>
      </c>
      <c r="AD1125" s="947"/>
      <c r="AE1125" s="947"/>
      <c r="AF1125" s="947"/>
      <c r="AG1125" s="947"/>
      <c r="AH1125" s="830" t="s">
        <v>331</v>
      </c>
      <c r="AI1125" s="828"/>
      <c r="AJ1125" s="828"/>
      <c r="AK1125" s="828"/>
      <c r="AL1125" s="828" t="s">
        <v>284</v>
      </c>
      <c r="AM1125" s="828"/>
      <c r="AN1125" s="828"/>
      <c r="AO1125" s="832"/>
      <c r="AP1125" s="947" t="s">
        <v>285</v>
      </c>
      <c r="AQ1125" s="947"/>
      <c r="AR1125" s="947"/>
      <c r="AS1125" s="947"/>
      <c r="AT1125" s="947"/>
      <c r="AU1125" s="947"/>
      <c r="AV1125" s="947"/>
      <c r="AW1125" s="947"/>
      <c r="AX1125" s="947"/>
      <c r="AY1125">
        <f>$AY$1123</f>
        <v>0</v>
      </c>
    </row>
    <row r="1126" spans="1:51" ht="26.25" hidden="1"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hidden="1"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hidden="1"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hidden="1"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hidden="1"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hidden="1"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hidden="1"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hidden="1"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hidden="1"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hidden="1"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hidden="1"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hidden="1"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hidden="1"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hidden="1"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hidden="1"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hidden="1"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hidden="1"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hidden="1"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hidden="1"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hidden="1"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hidden="1"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hidden="1"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hidden="1"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hidden="1"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hidden="1"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hidden="1"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hidden="1"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hidden="1"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hidden="1"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hidden="1"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914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828"/>
      <c r="B1158" s="828"/>
      <c r="C1158" s="828" t="s">
        <v>278</v>
      </c>
      <c r="D1158" s="828"/>
      <c r="E1158" s="828"/>
      <c r="F1158" s="828"/>
      <c r="G1158" s="828"/>
      <c r="H1158" s="828"/>
      <c r="I1158" s="828"/>
      <c r="J1158" s="947" t="s">
        <v>279</v>
      </c>
      <c r="K1158" s="948"/>
      <c r="L1158" s="948"/>
      <c r="M1158" s="948"/>
      <c r="N1158" s="948"/>
      <c r="O1158" s="948"/>
      <c r="P1158" s="416" t="s">
        <v>280</v>
      </c>
      <c r="Q1158" s="416"/>
      <c r="R1158" s="416"/>
      <c r="S1158" s="416"/>
      <c r="T1158" s="416"/>
      <c r="U1158" s="416"/>
      <c r="V1158" s="416"/>
      <c r="W1158" s="416"/>
      <c r="X1158" s="416"/>
      <c r="Y1158" s="830" t="s">
        <v>281</v>
      </c>
      <c r="Z1158" s="831"/>
      <c r="AA1158" s="831"/>
      <c r="AB1158" s="831"/>
      <c r="AC1158" s="947" t="s">
        <v>282</v>
      </c>
      <c r="AD1158" s="947"/>
      <c r="AE1158" s="947"/>
      <c r="AF1158" s="947"/>
      <c r="AG1158" s="947"/>
      <c r="AH1158" s="830" t="s">
        <v>331</v>
      </c>
      <c r="AI1158" s="828"/>
      <c r="AJ1158" s="828"/>
      <c r="AK1158" s="828"/>
      <c r="AL1158" s="828" t="s">
        <v>284</v>
      </c>
      <c r="AM1158" s="828"/>
      <c r="AN1158" s="828"/>
      <c r="AO1158" s="832"/>
      <c r="AP1158" s="947" t="s">
        <v>285</v>
      </c>
      <c r="AQ1158" s="947"/>
      <c r="AR1158" s="947"/>
      <c r="AS1158" s="947"/>
      <c r="AT1158" s="947"/>
      <c r="AU1158" s="947"/>
      <c r="AV1158" s="947"/>
      <c r="AW1158" s="947"/>
      <c r="AX1158" s="947"/>
      <c r="AY1158">
        <f>$AY$1156</f>
        <v>0</v>
      </c>
    </row>
    <row r="1159" spans="1:51" ht="26.25" hidden="1"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hidden="1"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hidden="1"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hidden="1"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hidden="1"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hidden="1"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hidden="1"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hidden="1"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hidden="1"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hidden="1"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hidden="1"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hidden="1"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hidden="1"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hidden="1"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hidden="1"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hidden="1"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hidden="1"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hidden="1"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hidden="1"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hidden="1"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hidden="1"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hidden="1"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hidden="1"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hidden="1"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hidden="1"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hidden="1"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hidden="1"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hidden="1"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hidden="1"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hidden="1"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915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828"/>
      <c r="B1191" s="828"/>
      <c r="C1191" s="828" t="s">
        <v>278</v>
      </c>
      <c r="D1191" s="828"/>
      <c r="E1191" s="828"/>
      <c r="F1191" s="828"/>
      <c r="G1191" s="828"/>
      <c r="H1191" s="828"/>
      <c r="I1191" s="828"/>
      <c r="J1191" s="947" t="s">
        <v>279</v>
      </c>
      <c r="K1191" s="948"/>
      <c r="L1191" s="948"/>
      <c r="M1191" s="948"/>
      <c r="N1191" s="948"/>
      <c r="O1191" s="948"/>
      <c r="P1191" s="416" t="s">
        <v>280</v>
      </c>
      <c r="Q1191" s="416"/>
      <c r="R1191" s="416"/>
      <c r="S1191" s="416"/>
      <c r="T1191" s="416"/>
      <c r="U1191" s="416"/>
      <c r="V1191" s="416"/>
      <c r="W1191" s="416"/>
      <c r="X1191" s="416"/>
      <c r="Y1191" s="830" t="s">
        <v>281</v>
      </c>
      <c r="Z1191" s="831"/>
      <c r="AA1191" s="831"/>
      <c r="AB1191" s="831"/>
      <c r="AC1191" s="947" t="s">
        <v>282</v>
      </c>
      <c r="AD1191" s="947"/>
      <c r="AE1191" s="947"/>
      <c r="AF1191" s="947"/>
      <c r="AG1191" s="947"/>
      <c r="AH1191" s="830" t="s">
        <v>331</v>
      </c>
      <c r="AI1191" s="828"/>
      <c r="AJ1191" s="828"/>
      <c r="AK1191" s="828"/>
      <c r="AL1191" s="828" t="s">
        <v>284</v>
      </c>
      <c r="AM1191" s="828"/>
      <c r="AN1191" s="828"/>
      <c r="AO1191" s="832"/>
      <c r="AP1191" s="947" t="s">
        <v>285</v>
      </c>
      <c r="AQ1191" s="947"/>
      <c r="AR1191" s="947"/>
      <c r="AS1191" s="947"/>
      <c r="AT1191" s="947"/>
      <c r="AU1191" s="947"/>
      <c r="AV1191" s="947"/>
      <c r="AW1191" s="947"/>
      <c r="AX1191" s="947"/>
      <c r="AY1191">
        <f>$AY$1189</f>
        <v>0</v>
      </c>
    </row>
    <row r="1192" spans="1:51" ht="26.25" hidden="1"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hidden="1"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hidden="1"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hidden="1"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hidden="1"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hidden="1"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hidden="1"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hidden="1"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hidden="1"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hidden="1"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hidden="1"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hidden="1"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hidden="1"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hidden="1"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hidden="1"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hidden="1"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hidden="1"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hidden="1"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hidden="1"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hidden="1"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hidden="1"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hidden="1"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hidden="1"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hidden="1"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hidden="1"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hidden="1"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hidden="1"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hidden="1"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hidden="1"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hidden="1"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916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828"/>
      <c r="B1224" s="828"/>
      <c r="C1224" s="828" t="s">
        <v>278</v>
      </c>
      <c r="D1224" s="828"/>
      <c r="E1224" s="828"/>
      <c r="F1224" s="828"/>
      <c r="G1224" s="828"/>
      <c r="H1224" s="828"/>
      <c r="I1224" s="828"/>
      <c r="J1224" s="947" t="s">
        <v>279</v>
      </c>
      <c r="K1224" s="948"/>
      <c r="L1224" s="948"/>
      <c r="M1224" s="948"/>
      <c r="N1224" s="948"/>
      <c r="O1224" s="948"/>
      <c r="P1224" s="416" t="s">
        <v>280</v>
      </c>
      <c r="Q1224" s="416"/>
      <c r="R1224" s="416"/>
      <c r="S1224" s="416"/>
      <c r="T1224" s="416"/>
      <c r="U1224" s="416"/>
      <c r="V1224" s="416"/>
      <c r="W1224" s="416"/>
      <c r="X1224" s="416"/>
      <c r="Y1224" s="830" t="s">
        <v>281</v>
      </c>
      <c r="Z1224" s="831"/>
      <c r="AA1224" s="831"/>
      <c r="AB1224" s="831"/>
      <c r="AC1224" s="947" t="s">
        <v>282</v>
      </c>
      <c r="AD1224" s="947"/>
      <c r="AE1224" s="947"/>
      <c r="AF1224" s="947"/>
      <c r="AG1224" s="947"/>
      <c r="AH1224" s="830" t="s">
        <v>331</v>
      </c>
      <c r="AI1224" s="828"/>
      <c r="AJ1224" s="828"/>
      <c r="AK1224" s="828"/>
      <c r="AL1224" s="828" t="s">
        <v>284</v>
      </c>
      <c r="AM1224" s="828"/>
      <c r="AN1224" s="828"/>
      <c r="AO1224" s="832"/>
      <c r="AP1224" s="947" t="s">
        <v>285</v>
      </c>
      <c r="AQ1224" s="947"/>
      <c r="AR1224" s="947"/>
      <c r="AS1224" s="947"/>
      <c r="AT1224" s="947"/>
      <c r="AU1224" s="947"/>
      <c r="AV1224" s="947"/>
      <c r="AW1224" s="947"/>
      <c r="AX1224" s="947"/>
      <c r="AY1224">
        <f>$AY$1222</f>
        <v>0</v>
      </c>
    </row>
    <row r="1225" spans="1:51" ht="26.25" hidden="1"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hidden="1"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hidden="1"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hidden="1"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hidden="1"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hidden="1"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hidden="1"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hidden="1"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hidden="1"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hidden="1"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hidden="1"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hidden="1"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hidden="1"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hidden="1"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hidden="1"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hidden="1"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hidden="1"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hidden="1"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hidden="1"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hidden="1"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hidden="1"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hidden="1"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hidden="1"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hidden="1"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hidden="1"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hidden="1"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hidden="1"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hidden="1"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hidden="1"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hidden="1"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917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828"/>
      <c r="B1257" s="828"/>
      <c r="C1257" s="828" t="s">
        <v>278</v>
      </c>
      <c r="D1257" s="828"/>
      <c r="E1257" s="828"/>
      <c r="F1257" s="828"/>
      <c r="G1257" s="828"/>
      <c r="H1257" s="828"/>
      <c r="I1257" s="828"/>
      <c r="J1257" s="947" t="s">
        <v>279</v>
      </c>
      <c r="K1257" s="948"/>
      <c r="L1257" s="948"/>
      <c r="M1257" s="948"/>
      <c r="N1257" s="948"/>
      <c r="O1257" s="948"/>
      <c r="P1257" s="416" t="s">
        <v>280</v>
      </c>
      <c r="Q1257" s="416"/>
      <c r="R1257" s="416"/>
      <c r="S1257" s="416"/>
      <c r="T1257" s="416"/>
      <c r="U1257" s="416"/>
      <c r="V1257" s="416"/>
      <c r="W1257" s="416"/>
      <c r="X1257" s="416"/>
      <c r="Y1257" s="830" t="s">
        <v>281</v>
      </c>
      <c r="Z1257" s="831"/>
      <c r="AA1257" s="831"/>
      <c r="AB1257" s="831"/>
      <c r="AC1257" s="947" t="s">
        <v>282</v>
      </c>
      <c r="AD1257" s="947"/>
      <c r="AE1257" s="947"/>
      <c r="AF1257" s="947"/>
      <c r="AG1257" s="947"/>
      <c r="AH1257" s="830" t="s">
        <v>331</v>
      </c>
      <c r="AI1257" s="828"/>
      <c r="AJ1257" s="828"/>
      <c r="AK1257" s="828"/>
      <c r="AL1257" s="828" t="s">
        <v>284</v>
      </c>
      <c r="AM1257" s="828"/>
      <c r="AN1257" s="828"/>
      <c r="AO1257" s="832"/>
      <c r="AP1257" s="947" t="s">
        <v>285</v>
      </c>
      <c r="AQ1257" s="947"/>
      <c r="AR1257" s="947"/>
      <c r="AS1257" s="947"/>
      <c r="AT1257" s="947"/>
      <c r="AU1257" s="947"/>
      <c r="AV1257" s="947"/>
      <c r="AW1257" s="947"/>
      <c r="AX1257" s="947"/>
      <c r="AY1257">
        <f>$AY$1255</f>
        <v>0</v>
      </c>
    </row>
    <row r="1258" spans="1:51" ht="26.25" hidden="1"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hidden="1"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hidden="1"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hidden="1"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hidden="1"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hidden="1"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hidden="1"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hidden="1"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hidden="1"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hidden="1"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hidden="1"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hidden="1"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hidden="1"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hidden="1"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hidden="1"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hidden="1"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hidden="1"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hidden="1"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hidden="1"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hidden="1"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hidden="1"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hidden="1"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hidden="1"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hidden="1"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hidden="1"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hidden="1"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hidden="1"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hidden="1"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hidden="1"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hidden="1"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918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828"/>
      <c r="B1290" s="828"/>
      <c r="C1290" s="828" t="s">
        <v>278</v>
      </c>
      <c r="D1290" s="828"/>
      <c r="E1290" s="828"/>
      <c r="F1290" s="828"/>
      <c r="G1290" s="828"/>
      <c r="H1290" s="828"/>
      <c r="I1290" s="828"/>
      <c r="J1290" s="947" t="s">
        <v>279</v>
      </c>
      <c r="K1290" s="948"/>
      <c r="L1290" s="948"/>
      <c r="M1290" s="948"/>
      <c r="N1290" s="948"/>
      <c r="O1290" s="948"/>
      <c r="P1290" s="416" t="s">
        <v>280</v>
      </c>
      <c r="Q1290" s="416"/>
      <c r="R1290" s="416"/>
      <c r="S1290" s="416"/>
      <c r="T1290" s="416"/>
      <c r="U1290" s="416"/>
      <c r="V1290" s="416"/>
      <c r="W1290" s="416"/>
      <c r="X1290" s="416"/>
      <c r="Y1290" s="830" t="s">
        <v>281</v>
      </c>
      <c r="Z1290" s="831"/>
      <c r="AA1290" s="831"/>
      <c r="AB1290" s="831"/>
      <c r="AC1290" s="947" t="s">
        <v>282</v>
      </c>
      <c r="AD1290" s="947"/>
      <c r="AE1290" s="947"/>
      <c r="AF1290" s="947"/>
      <c r="AG1290" s="947"/>
      <c r="AH1290" s="830" t="s">
        <v>331</v>
      </c>
      <c r="AI1290" s="828"/>
      <c r="AJ1290" s="828"/>
      <c r="AK1290" s="828"/>
      <c r="AL1290" s="828" t="s">
        <v>284</v>
      </c>
      <c r="AM1290" s="828"/>
      <c r="AN1290" s="828"/>
      <c r="AO1290" s="832"/>
      <c r="AP1290" s="947" t="s">
        <v>285</v>
      </c>
      <c r="AQ1290" s="947"/>
      <c r="AR1290" s="947"/>
      <c r="AS1290" s="947"/>
      <c r="AT1290" s="947"/>
      <c r="AU1290" s="947"/>
      <c r="AV1290" s="947"/>
      <c r="AW1290" s="947"/>
      <c r="AX1290" s="947"/>
      <c r="AY1290">
        <f>$AY$1288</f>
        <v>0</v>
      </c>
    </row>
    <row r="1291" spans="1:51" ht="26.25" hidden="1"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hidden="1"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hidden="1"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hidden="1"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hidden="1"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hidden="1"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hidden="1"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hidden="1"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hidden="1"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hidden="1"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hidden="1"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hidden="1"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hidden="1"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hidden="1"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hidden="1"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hidden="1"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hidden="1"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hidden="1"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hidden="1"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hidden="1"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hidden="1"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hidden="1"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hidden="1"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hidden="1"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hidden="1"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hidden="1"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hidden="1"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hidden="1"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hidden="1"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hidden="1"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d6baea8c7861755efee8f0cf59343fbe">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a658f9f2c013b6f706f954f43ae277e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b88335f-85df-47d3-a2d1-d1bd9b41a4d4}"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SharedWithUsers xmlns="552359f1-1fba-4fcf-8c59-f9fc45e5c905">
      <UserInfo>
        <DisplayName>pjteam_220120062 メンバー</DisplayName>
        <AccountId>7</AccountId>
        <AccountType/>
      </UserInfo>
    </SharedWithUsers>
  </documentManagement>
</p:properties>
</file>

<file path=customXml/itemProps1.xml><?xml version="1.0" encoding="utf-8"?>
<ds:datastoreItem xmlns:ds="http://schemas.openxmlformats.org/officeDocument/2006/customXml" ds:itemID="{9C461F8F-6A7D-4472-843C-4F5E282515A9}">
  <ds:schemaRefs>
    <ds:schemaRef ds:uri="http://schemas.microsoft.com/sharepoint/v3/contenttype/forms"/>
  </ds:schemaRefs>
</ds:datastoreItem>
</file>

<file path=customXml/itemProps2.xml><?xml version="1.0" encoding="utf-8"?>
<ds:datastoreItem xmlns:ds="http://schemas.openxmlformats.org/officeDocument/2006/customXml" ds:itemID="{03A75D5D-AA0B-469B-91C3-B2CCA0616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FC8668-8B3C-41E0-A46E-F846C4478C47}">
  <ds:schemaRefs>
    <ds:schemaRef ds:uri="http://schemas.microsoft.com/office/2006/documentManagement/types"/>
    <ds:schemaRef ds:uri="552359f1-1fba-4fcf-8c59-f9fc45e5c905"/>
    <ds:schemaRef ds:uri="http://purl.org/dc/elements/1.1/"/>
    <ds:schemaRef ds:uri="defeb99c-54c2-479c-8efd-65da4624a0a7"/>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2022-10-05T08:16:06Z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Order">
    <vt:r8>213200</vt:r8>
  </property>
  <property fmtid="{D5CDD505-2E9C-101B-9397-08002B2CF9AE}" pid="5" name="電取委（修正）【１０箇年台帳】">
    <vt:bool>true</vt:bool>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y fmtid="{D5CDD505-2E9C-101B-9397-08002B2CF9AE}" pid="12" name="MediaServiceImageTags">
    <vt:lpwstr/>
  </property>
</Properties>
</file>